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405" windowWidth="24240" windowHeight="13740"/>
  </bookViews>
  <sheets>
    <sheet name="C.2" sheetId="22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C.3.6" sheetId="16" r:id="rId14"/>
    <sheet name="C.4.6" sheetId="17" r:id="rId15"/>
    <sheet name="C.3.7" sheetId="18" r:id="rId16"/>
    <sheet name="C.4.7" sheetId="19" r:id="rId17"/>
    <sheet name="C.3.8" sheetId="20" r:id="rId18"/>
    <sheet name="C.4.8" sheetId="21" r:id="rId19"/>
    <sheet name="B.1" sheetId="23" r:id="rId20"/>
    <sheet name="B.2" sheetId="24" r:id="rId21"/>
    <sheet name="B.2.1" sheetId="25" r:id="rId22"/>
    <sheet name="B.2.2" sheetId="26" r:id="rId23"/>
    <sheet name="B.2.3" sheetId="27" r:id="rId24"/>
    <sheet name="B.2.4" sheetId="28" r:id="rId25"/>
    <sheet name="B.2.5" sheetId="29" r:id="rId26"/>
    <sheet name="B.2.6" sheetId="30" r:id="rId27"/>
    <sheet name="B.2.7" sheetId="31" r:id="rId28"/>
    <sheet name="B.2.8" sheetId="32" r:id="rId29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  <definedName name="_xlnm._FilterDatabase" localSheetId="15" hidden="1">C.3.7!$Z$1:$Z$247</definedName>
    <definedName name="_xlnm._FilterDatabase" localSheetId="17" hidden="1">C.3.8!$Z$1:$Z$247</definedName>
    <definedName name="_xlnm.Print_Area" localSheetId="19">B.1!$A$1:$O$40</definedName>
  </definedNames>
  <calcPr calcId="145621"/>
</workbook>
</file>

<file path=xl/calcChain.xml><?xml version="1.0" encoding="utf-8"?>
<calcChain xmlns="http://schemas.openxmlformats.org/spreadsheetml/2006/main">
  <c r="M81" i="32" l="1"/>
  <c r="L81" i="32"/>
  <c r="K81" i="32"/>
  <c r="K77" i="32" s="1"/>
  <c r="J81" i="32"/>
  <c r="I81" i="32"/>
  <c r="H81" i="32"/>
  <c r="G81" i="32"/>
  <c r="G77" i="32" s="1"/>
  <c r="F81" i="32"/>
  <c r="E81" i="32"/>
  <c r="M78" i="32"/>
  <c r="L78" i="32"/>
  <c r="L77" i="32" s="1"/>
  <c r="K78" i="32"/>
  <c r="J78" i="32"/>
  <c r="I78" i="32"/>
  <c r="H78" i="32"/>
  <c r="H77" i="32" s="1"/>
  <c r="G78" i="32"/>
  <c r="F78" i="32"/>
  <c r="E78" i="32"/>
  <c r="M77" i="32"/>
  <c r="J77" i="32"/>
  <c r="I77" i="32"/>
  <c r="F77" i="32"/>
  <c r="E77" i="32"/>
  <c r="M73" i="32"/>
  <c r="L73" i="32"/>
  <c r="K73" i="32"/>
  <c r="J73" i="32"/>
  <c r="I73" i="32"/>
  <c r="H73" i="32"/>
  <c r="G73" i="32"/>
  <c r="F73" i="32"/>
  <c r="E73" i="32"/>
  <c r="M68" i="32"/>
  <c r="L68" i="32"/>
  <c r="K68" i="32"/>
  <c r="K64" i="32" s="1"/>
  <c r="J68" i="32"/>
  <c r="I68" i="32"/>
  <c r="H68" i="32"/>
  <c r="G68" i="32"/>
  <c r="G64" i="32" s="1"/>
  <c r="F68" i="32"/>
  <c r="E68" i="32"/>
  <c r="M65" i="32"/>
  <c r="L65" i="32"/>
  <c r="L64" i="32" s="1"/>
  <c r="K65" i="32"/>
  <c r="J65" i="32"/>
  <c r="I65" i="32"/>
  <c r="H65" i="32"/>
  <c r="H64" i="32" s="1"/>
  <c r="G65" i="32"/>
  <c r="F65" i="32"/>
  <c r="E65" i="32"/>
  <c r="M64" i="32"/>
  <c r="J64" i="32"/>
  <c r="I64" i="32"/>
  <c r="F64" i="32"/>
  <c r="E64" i="32"/>
  <c r="M59" i="32"/>
  <c r="L59" i="32"/>
  <c r="K59" i="32"/>
  <c r="J59" i="32"/>
  <c r="I59" i="32"/>
  <c r="H59" i="32"/>
  <c r="G59" i="32"/>
  <c r="F59" i="32"/>
  <c r="F51" i="32" s="1"/>
  <c r="E59" i="32"/>
  <c r="M56" i="32"/>
  <c r="L56" i="32"/>
  <c r="K56" i="32"/>
  <c r="K52" i="32" s="1"/>
  <c r="K51" i="32" s="1"/>
  <c r="J56" i="32"/>
  <c r="I56" i="32"/>
  <c r="H56" i="32"/>
  <c r="G56" i="32"/>
  <c r="G52" i="32" s="1"/>
  <c r="G51" i="32" s="1"/>
  <c r="F56" i="32"/>
  <c r="E56" i="32"/>
  <c r="M53" i="32"/>
  <c r="L53" i="32"/>
  <c r="L52" i="32" s="1"/>
  <c r="L51" i="32" s="1"/>
  <c r="K53" i="32"/>
  <c r="J53" i="32"/>
  <c r="I53" i="32"/>
  <c r="H53" i="32"/>
  <c r="H52" i="32" s="1"/>
  <c r="H51" i="32" s="1"/>
  <c r="G53" i="32"/>
  <c r="F53" i="32"/>
  <c r="E53" i="32"/>
  <c r="M52" i="32"/>
  <c r="M51" i="32" s="1"/>
  <c r="J52" i="32"/>
  <c r="I52" i="32"/>
  <c r="I51" i="32" s="1"/>
  <c r="F52" i="32"/>
  <c r="E52" i="32"/>
  <c r="E51" i="32" s="1"/>
  <c r="J51" i="32"/>
  <c r="J92" i="32" s="1"/>
  <c r="M47" i="32"/>
  <c r="L47" i="32"/>
  <c r="K47" i="32"/>
  <c r="K4" i="32" s="1"/>
  <c r="K92" i="32" s="1"/>
  <c r="J47" i="32"/>
  <c r="I47" i="32"/>
  <c r="H47" i="32"/>
  <c r="G47" i="32"/>
  <c r="G4" i="32" s="1"/>
  <c r="G92" i="32" s="1"/>
  <c r="F47" i="32"/>
  <c r="E47" i="32"/>
  <c r="M8" i="32"/>
  <c r="L8" i="32"/>
  <c r="L4" i="32" s="1"/>
  <c r="L92" i="32" s="1"/>
  <c r="K8" i="32"/>
  <c r="J8" i="32"/>
  <c r="I8" i="32"/>
  <c r="H8" i="32"/>
  <c r="H4" i="32" s="1"/>
  <c r="H92" i="32" s="1"/>
  <c r="G8" i="32"/>
  <c r="F8" i="32"/>
  <c r="E8" i="32"/>
  <c r="M5" i="32"/>
  <c r="M4" i="32" s="1"/>
  <c r="M92" i="32" s="1"/>
  <c r="L5" i="32"/>
  <c r="K5" i="32"/>
  <c r="J5" i="32"/>
  <c r="I5" i="32"/>
  <c r="I4" i="32" s="1"/>
  <c r="I92" i="32" s="1"/>
  <c r="H5" i="32"/>
  <c r="G5" i="32"/>
  <c r="F5" i="32"/>
  <c r="E5" i="32"/>
  <c r="E4" i="32" s="1"/>
  <c r="E92" i="32" s="1"/>
  <c r="J4" i="32"/>
  <c r="F4" i="32"/>
  <c r="F92" i="32" s="1"/>
  <c r="M81" i="31"/>
  <c r="L81" i="31"/>
  <c r="L77" i="31" s="1"/>
  <c r="K81" i="31"/>
  <c r="J81" i="31"/>
  <c r="I81" i="31"/>
  <c r="H81" i="31"/>
  <c r="H77" i="31" s="1"/>
  <c r="G81" i="31"/>
  <c r="F81" i="31"/>
  <c r="E81" i="31"/>
  <c r="M78" i="31"/>
  <c r="M77" i="31" s="1"/>
  <c r="L78" i="31"/>
  <c r="K78" i="31"/>
  <c r="J78" i="31"/>
  <c r="I78" i="31"/>
  <c r="I77" i="31" s="1"/>
  <c r="H78" i="31"/>
  <c r="G78" i="31"/>
  <c r="F78" i="31"/>
  <c r="E78" i="31"/>
  <c r="E77" i="31" s="1"/>
  <c r="K77" i="31"/>
  <c r="J77" i="31"/>
  <c r="G77" i="31"/>
  <c r="F77" i="31"/>
  <c r="M73" i="31"/>
  <c r="L73" i="31"/>
  <c r="K73" i="31"/>
  <c r="J73" i="31"/>
  <c r="I73" i="31"/>
  <c r="H73" i="31"/>
  <c r="G73" i="31"/>
  <c r="F73" i="31"/>
  <c r="E73" i="31"/>
  <c r="M68" i="31"/>
  <c r="L68" i="31"/>
  <c r="L64" i="31" s="1"/>
  <c r="K68" i="31"/>
  <c r="J68" i="31"/>
  <c r="I68" i="31"/>
  <c r="H68" i="31"/>
  <c r="H64" i="31" s="1"/>
  <c r="G68" i="31"/>
  <c r="F68" i="31"/>
  <c r="E68" i="31"/>
  <c r="M65" i="31"/>
  <c r="M64" i="31" s="1"/>
  <c r="L65" i="31"/>
  <c r="K65" i="31"/>
  <c r="J65" i="31"/>
  <c r="I65" i="31"/>
  <c r="I64" i="31" s="1"/>
  <c r="H65" i="31"/>
  <c r="G65" i="31"/>
  <c r="F65" i="31"/>
  <c r="E65" i="31"/>
  <c r="E64" i="31" s="1"/>
  <c r="K64" i="31"/>
  <c r="J64" i="31"/>
  <c r="G64" i="31"/>
  <c r="F64" i="31"/>
  <c r="M59" i="31"/>
  <c r="L59" i="31"/>
  <c r="K59" i="31"/>
  <c r="K51" i="31" s="1"/>
  <c r="J59" i="31"/>
  <c r="I59" i="31"/>
  <c r="H59" i="31"/>
  <c r="G59" i="31"/>
  <c r="F59" i="31"/>
  <c r="E59" i="31"/>
  <c r="M56" i="31"/>
  <c r="L56" i="31"/>
  <c r="L52" i="31" s="1"/>
  <c r="L51" i="31" s="1"/>
  <c r="K56" i="31"/>
  <c r="J56" i="31"/>
  <c r="I56" i="31"/>
  <c r="H56" i="31"/>
  <c r="H52" i="31" s="1"/>
  <c r="H51" i="31" s="1"/>
  <c r="G56" i="31"/>
  <c r="F56" i="31"/>
  <c r="E56" i="31"/>
  <c r="M53" i="31"/>
  <c r="M52" i="31" s="1"/>
  <c r="M51" i="31" s="1"/>
  <c r="L53" i="31"/>
  <c r="K53" i="31"/>
  <c r="J53" i="31"/>
  <c r="I53" i="31"/>
  <c r="I52" i="31" s="1"/>
  <c r="I51" i="31" s="1"/>
  <c r="H53" i="31"/>
  <c r="G53" i="31"/>
  <c r="F53" i="31"/>
  <c r="E53" i="31"/>
  <c r="E52" i="31" s="1"/>
  <c r="E51" i="31" s="1"/>
  <c r="K52" i="31"/>
  <c r="J52" i="31"/>
  <c r="J51" i="31" s="1"/>
  <c r="G52" i="31"/>
  <c r="F52" i="31"/>
  <c r="F51" i="31" s="1"/>
  <c r="G51" i="31"/>
  <c r="G92" i="31" s="1"/>
  <c r="M47" i="31"/>
  <c r="L47" i="31"/>
  <c r="L4" i="31" s="1"/>
  <c r="K47" i="31"/>
  <c r="J47" i="31"/>
  <c r="I47" i="31"/>
  <c r="H47" i="31"/>
  <c r="H4" i="31" s="1"/>
  <c r="G47" i="31"/>
  <c r="F47" i="31"/>
  <c r="E47" i="31"/>
  <c r="M8" i="31"/>
  <c r="M4" i="31" s="1"/>
  <c r="L8" i="31"/>
  <c r="K8" i="31"/>
  <c r="J8" i="31"/>
  <c r="I8" i="31"/>
  <c r="I4" i="31" s="1"/>
  <c r="H8" i="31"/>
  <c r="G8" i="31"/>
  <c r="F8" i="31"/>
  <c r="E8" i="31"/>
  <c r="E4" i="31" s="1"/>
  <c r="M5" i="31"/>
  <c r="L5" i="31"/>
  <c r="K5" i="31"/>
  <c r="J5" i="31"/>
  <c r="J4" i="31" s="1"/>
  <c r="I5" i="31"/>
  <c r="H5" i="31"/>
  <c r="G5" i="31"/>
  <c r="F5" i="31"/>
  <c r="F4" i="31" s="1"/>
  <c r="E5" i="31"/>
  <c r="K4" i="31"/>
  <c r="K92" i="31" s="1"/>
  <c r="G4" i="31"/>
  <c r="M81" i="30"/>
  <c r="M77" i="30" s="1"/>
  <c r="L81" i="30"/>
  <c r="K81" i="30"/>
  <c r="J81" i="30"/>
  <c r="I81" i="30"/>
  <c r="I77" i="30" s="1"/>
  <c r="H81" i="30"/>
  <c r="G81" i="30"/>
  <c r="F81" i="30"/>
  <c r="E81" i="30"/>
  <c r="E77" i="30" s="1"/>
  <c r="M78" i="30"/>
  <c r="L78" i="30"/>
  <c r="K78" i="30"/>
  <c r="J78" i="30"/>
  <c r="J77" i="30" s="1"/>
  <c r="I78" i="30"/>
  <c r="H78" i="30"/>
  <c r="G78" i="30"/>
  <c r="F78" i="30"/>
  <c r="F77" i="30" s="1"/>
  <c r="E78" i="30"/>
  <c r="L77" i="30"/>
  <c r="K77" i="30"/>
  <c r="H77" i="30"/>
  <c r="G77" i="30"/>
  <c r="M73" i="30"/>
  <c r="L73" i="30"/>
  <c r="K73" i="30"/>
  <c r="J73" i="30"/>
  <c r="I73" i="30"/>
  <c r="H73" i="30"/>
  <c r="G73" i="30"/>
  <c r="F73" i="30"/>
  <c r="E73" i="30"/>
  <c r="M68" i="30"/>
  <c r="M64" i="30" s="1"/>
  <c r="L68" i="30"/>
  <c r="K68" i="30"/>
  <c r="J68" i="30"/>
  <c r="I68" i="30"/>
  <c r="I64" i="30" s="1"/>
  <c r="H68" i="30"/>
  <c r="G68" i="30"/>
  <c r="F68" i="30"/>
  <c r="E68" i="30"/>
  <c r="E64" i="30" s="1"/>
  <c r="M65" i="30"/>
  <c r="L65" i="30"/>
  <c r="K65" i="30"/>
  <c r="J65" i="30"/>
  <c r="J64" i="30" s="1"/>
  <c r="I65" i="30"/>
  <c r="H65" i="30"/>
  <c r="G65" i="30"/>
  <c r="F65" i="30"/>
  <c r="F64" i="30" s="1"/>
  <c r="E65" i="30"/>
  <c r="L64" i="30"/>
  <c r="K64" i="30"/>
  <c r="H64" i="30"/>
  <c r="G64" i="30"/>
  <c r="M59" i="30"/>
  <c r="L59" i="30"/>
  <c r="K59" i="30"/>
  <c r="J59" i="30"/>
  <c r="I59" i="30"/>
  <c r="H59" i="30"/>
  <c r="H51" i="30" s="1"/>
  <c r="G59" i="30"/>
  <c r="F59" i="30"/>
  <c r="E59" i="30"/>
  <c r="M56" i="30"/>
  <c r="M52" i="30" s="1"/>
  <c r="M51" i="30" s="1"/>
  <c r="L56" i="30"/>
  <c r="K56" i="30"/>
  <c r="J56" i="30"/>
  <c r="I56" i="30"/>
  <c r="I52" i="30" s="1"/>
  <c r="I51" i="30" s="1"/>
  <c r="H56" i="30"/>
  <c r="G56" i="30"/>
  <c r="F56" i="30"/>
  <c r="E56" i="30"/>
  <c r="E52" i="30" s="1"/>
  <c r="E51" i="30" s="1"/>
  <c r="M53" i="30"/>
  <c r="L53" i="30"/>
  <c r="K53" i="30"/>
  <c r="J53" i="30"/>
  <c r="J52" i="30" s="1"/>
  <c r="J51" i="30" s="1"/>
  <c r="I53" i="30"/>
  <c r="H53" i="30"/>
  <c r="G53" i="30"/>
  <c r="F53" i="30"/>
  <c r="F52" i="30" s="1"/>
  <c r="F51" i="30" s="1"/>
  <c r="E53" i="30"/>
  <c r="L52" i="30"/>
  <c r="K52" i="30"/>
  <c r="H52" i="30"/>
  <c r="G52" i="30"/>
  <c r="L51" i="30"/>
  <c r="L92" i="30" s="1"/>
  <c r="M47" i="30"/>
  <c r="M4" i="30" s="1"/>
  <c r="L47" i="30"/>
  <c r="K47" i="30"/>
  <c r="J47" i="30"/>
  <c r="I47" i="30"/>
  <c r="I4" i="30" s="1"/>
  <c r="H47" i="30"/>
  <c r="G47" i="30"/>
  <c r="F47" i="30"/>
  <c r="E47" i="30"/>
  <c r="E4" i="30" s="1"/>
  <c r="M8" i="30"/>
  <c r="L8" i="30"/>
  <c r="K8" i="30"/>
  <c r="J8" i="30"/>
  <c r="J4" i="30" s="1"/>
  <c r="I8" i="30"/>
  <c r="H8" i="30"/>
  <c r="G8" i="30"/>
  <c r="F8" i="30"/>
  <c r="F4" i="30" s="1"/>
  <c r="E8" i="30"/>
  <c r="M5" i="30"/>
  <c r="L5" i="30"/>
  <c r="K5" i="30"/>
  <c r="K4" i="30" s="1"/>
  <c r="J5" i="30"/>
  <c r="I5" i="30"/>
  <c r="H5" i="30"/>
  <c r="G5" i="30"/>
  <c r="G4" i="30" s="1"/>
  <c r="F5" i="30"/>
  <c r="E5" i="30"/>
  <c r="L4" i="30"/>
  <c r="H4" i="30"/>
  <c r="M81" i="29"/>
  <c r="L81" i="29"/>
  <c r="K81" i="29"/>
  <c r="J81" i="29"/>
  <c r="J77" i="29" s="1"/>
  <c r="I81" i="29"/>
  <c r="H81" i="29"/>
  <c r="G81" i="29"/>
  <c r="F81" i="29"/>
  <c r="F77" i="29" s="1"/>
  <c r="E81" i="29"/>
  <c r="M78" i="29"/>
  <c r="L78" i="29"/>
  <c r="K78" i="29"/>
  <c r="K77" i="29" s="1"/>
  <c r="J78" i="29"/>
  <c r="I78" i="29"/>
  <c r="H78" i="29"/>
  <c r="G78" i="29"/>
  <c r="G77" i="29" s="1"/>
  <c r="F78" i="29"/>
  <c r="E78" i="29"/>
  <c r="M77" i="29"/>
  <c r="L77" i="29"/>
  <c r="I77" i="29"/>
  <c r="H77" i="29"/>
  <c r="E77" i="29"/>
  <c r="M73" i="29"/>
  <c r="L73" i="29"/>
  <c r="K73" i="29"/>
  <c r="J73" i="29"/>
  <c r="I73" i="29"/>
  <c r="H73" i="29"/>
  <c r="G73" i="29"/>
  <c r="F73" i="29"/>
  <c r="E73" i="29"/>
  <c r="M68" i="29"/>
  <c r="L68" i="29"/>
  <c r="K68" i="29"/>
  <c r="J68" i="29"/>
  <c r="J64" i="29" s="1"/>
  <c r="I68" i="29"/>
  <c r="H68" i="29"/>
  <c r="G68" i="29"/>
  <c r="F68" i="29"/>
  <c r="F64" i="29" s="1"/>
  <c r="E68" i="29"/>
  <c r="M65" i="29"/>
  <c r="L65" i="29"/>
  <c r="K65" i="29"/>
  <c r="K64" i="29" s="1"/>
  <c r="J65" i="29"/>
  <c r="I65" i="29"/>
  <c r="H65" i="29"/>
  <c r="G65" i="29"/>
  <c r="G64" i="29" s="1"/>
  <c r="F65" i="29"/>
  <c r="E65" i="29"/>
  <c r="M64" i="29"/>
  <c r="L64" i="29"/>
  <c r="I64" i="29"/>
  <c r="H64" i="29"/>
  <c r="E64" i="29"/>
  <c r="M59" i="29"/>
  <c r="L59" i="29"/>
  <c r="K59" i="29"/>
  <c r="J59" i="29"/>
  <c r="I59" i="29"/>
  <c r="H59" i="29"/>
  <c r="G59" i="29"/>
  <c r="F59" i="29"/>
  <c r="E59" i="29"/>
  <c r="E51" i="29" s="1"/>
  <c r="M56" i="29"/>
  <c r="L56" i="29"/>
  <c r="K56" i="29"/>
  <c r="J56" i="29"/>
  <c r="J52" i="29" s="1"/>
  <c r="J51" i="29" s="1"/>
  <c r="I56" i="29"/>
  <c r="H56" i="29"/>
  <c r="G56" i="29"/>
  <c r="F56" i="29"/>
  <c r="F52" i="29" s="1"/>
  <c r="F51" i="29" s="1"/>
  <c r="E56" i="29"/>
  <c r="M53" i="29"/>
  <c r="L53" i="29"/>
  <c r="K53" i="29"/>
  <c r="K52" i="29" s="1"/>
  <c r="K51" i="29" s="1"/>
  <c r="J53" i="29"/>
  <c r="I53" i="29"/>
  <c r="H53" i="29"/>
  <c r="G53" i="29"/>
  <c r="G52" i="29" s="1"/>
  <c r="G51" i="29" s="1"/>
  <c r="F53" i="29"/>
  <c r="E53" i="29"/>
  <c r="M52" i="29"/>
  <c r="L52" i="29"/>
  <c r="L51" i="29" s="1"/>
  <c r="I52" i="29"/>
  <c r="H52" i="29"/>
  <c r="H51" i="29" s="1"/>
  <c r="E52" i="29"/>
  <c r="M51" i="29"/>
  <c r="I51" i="29"/>
  <c r="M47" i="29"/>
  <c r="L47" i="29"/>
  <c r="K47" i="29"/>
  <c r="J47" i="29"/>
  <c r="J4" i="29" s="1"/>
  <c r="I47" i="29"/>
  <c r="H47" i="29"/>
  <c r="G47" i="29"/>
  <c r="F47" i="29"/>
  <c r="F4" i="29" s="1"/>
  <c r="E47" i="29"/>
  <c r="M8" i="29"/>
  <c r="L8" i="29"/>
  <c r="K8" i="29"/>
  <c r="K4" i="29" s="1"/>
  <c r="J8" i="29"/>
  <c r="I8" i="29"/>
  <c r="H8" i="29"/>
  <c r="G8" i="29"/>
  <c r="G4" i="29" s="1"/>
  <c r="F8" i="29"/>
  <c r="E8" i="29"/>
  <c r="M5" i="29"/>
  <c r="L5" i="29"/>
  <c r="L4" i="29" s="1"/>
  <c r="K5" i="29"/>
  <c r="J5" i="29"/>
  <c r="I5" i="29"/>
  <c r="H5" i="29"/>
  <c r="H4" i="29" s="1"/>
  <c r="H92" i="29" s="1"/>
  <c r="G5" i="29"/>
  <c r="F5" i="29"/>
  <c r="E5" i="29"/>
  <c r="M4" i="29"/>
  <c r="M92" i="29" s="1"/>
  <c r="I4" i="29"/>
  <c r="I92" i="29" s="1"/>
  <c r="E4" i="29"/>
  <c r="M81" i="28"/>
  <c r="L81" i="28"/>
  <c r="K81" i="28"/>
  <c r="K77" i="28" s="1"/>
  <c r="J81" i="28"/>
  <c r="I81" i="28"/>
  <c r="H81" i="28"/>
  <c r="G81" i="28"/>
  <c r="G77" i="28" s="1"/>
  <c r="F81" i="28"/>
  <c r="E81" i="28"/>
  <c r="M78" i="28"/>
  <c r="L78" i="28"/>
  <c r="L77" i="28" s="1"/>
  <c r="K78" i="28"/>
  <c r="J78" i="28"/>
  <c r="I78" i="28"/>
  <c r="H78" i="28"/>
  <c r="H77" i="28" s="1"/>
  <c r="G78" i="28"/>
  <c r="F78" i="28"/>
  <c r="E78" i="28"/>
  <c r="M77" i="28"/>
  <c r="J77" i="28"/>
  <c r="I77" i="28"/>
  <c r="F77" i="28"/>
  <c r="E77" i="28"/>
  <c r="M73" i="28"/>
  <c r="L73" i="28"/>
  <c r="K73" i="28"/>
  <c r="J73" i="28"/>
  <c r="I73" i="28"/>
  <c r="H73" i="28"/>
  <c r="G73" i="28"/>
  <c r="F73" i="28"/>
  <c r="E73" i="28"/>
  <c r="M68" i="28"/>
  <c r="L68" i="28"/>
  <c r="K68" i="28"/>
  <c r="K64" i="28" s="1"/>
  <c r="J68" i="28"/>
  <c r="I68" i="28"/>
  <c r="H68" i="28"/>
  <c r="G68" i="28"/>
  <c r="G64" i="28" s="1"/>
  <c r="F68" i="28"/>
  <c r="E68" i="28"/>
  <c r="M65" i="28"/>
  <c r="L65" i="28"/>
  <c r="L64" i="28" s="1"/>
  <c r="K65" i="28"/>
  <c r="J65" i="28"/>
  <c r="I65" i="28"/>
  <c r="H65" i="28"/>
  <c r="H64" i="28" s="1"/>
  <c r="G65" i="28"/>
  <c r="F65" i="28"/>
  <c r="E65" i="28"/>
  <c r="M64" i="28"/>
  <c r="J64" i="28"/>
  <c r="I64" i="28"/>
  <c r="F64" i="28"/>
  <c r="E64" i="28"/>
  <c r="M59" i="28"/>
  <c r="L59" i="28"/>
  <c r="K59" i="28"/>
  <c r="J59" i="28"/>
  <c r="J51" i="28" s="1"/>
  <c r="I59" i="28"/>
  <c r="H59" i="28"/>
  <c r="G59" i="28"/>
  <c r="F59" i="28"/>
  <c r="E59" i="28"/>
  <c r="M56" i="28"/>
  <c r="L56" i="28"/>
  <c r="K56" i="28"/>
  <c r="K52" i="28" s="1"/>
  <c r="K51" i="28" s="1"/>
  <c r="J56" i="28"/>
  <c r="I56" i="28"/>
  <c r="H56" i="28"/>
  <c r="G56" i="28"/>
  <c r="G52" i="28" s="1"/>
  <c r="G51" i="28" s="1"/>
  <c r="F56" i="28"/>
  <c r="E56" i="28"/>
  <c r="M53" i="28"/>
  <c r="L53" i="28"/>
  <c r="L52" i="28" s="1"/>
  <c r="L51" i="28" s="1"/>
  <c r="K53" i="28"/>
  <c r="J53" i="28"/>
  <c r="I53" i="28"/>
  <c r="H53" i="28"/>
  <c r="H52" i="28" s="1"/>
  <c r="H51" i="28" s="1"/>
  <c r="G53" i="28"/>
  <c r="F53" i="28"/>
  <c r="E53" i="28"/>
  <c r="M52" i="28"/>
  <c r="M51" i="28" s="1"/>
  <c r="J52" i="28"/>
  <c r="I52" i="28"/>
  <c r="I51" i="28" s="1"/>
  <c r="F52" i="28"/>
  <c r="E52" i="28"/>
  <c r="E51" i="28" s="1"/>
  <c r="F51" i="28"/>
  <c r="M47" i="28"/>
  <c r="L47" i="28"/>
  <c r="K47" i="28"/>
  <c r="K4" i="28" s="1"/>
  <c r="J47" i="28"/>
  <c r="I47" i="28"/>
  <c r="H47" i="28"/>
  <c r="G47" i="28"/>
  <c r="G4" i="28" s="1"/>
  <c r="F47" i="28"/>
  <c r="E47" i="28"/>
  <c r="M8" i="28"/>
  <c r="L8" i="28"/>
  <c r="L4" i="28" s="1"/>
  <c r="K8" i="28"/>
  <c r="J8" i="28"/>
  <c r="I8" i="28"/>
  <c r="H8" i="28"/>
  <c r="H4" i="28" s="1"/>
  <c r="G8" i="28"/>
  <c r="F8" i="28"/>
  <c r="E8" i="28"/>
  <c r="M5" i="28"/>
  <c r="M4" i="28" s="1"/>
  <c r="L5" i="28"/>
  <c r="K5" i="28"/>
  <c r="J5" i="28"/>
  <c r="I5" i="28"/>
  <c r="I4" i="28" s="1"/>
  <c r="H5" i="28"/>
  <c r="G5" i="28"/>
  <c r="F5" i="28"/>
  <c r="E5" i="28"/>
  <c r="E4" i="28" s="1"/>
  <c r="J4" i="28"/>
  <c r="F4" i="28"/>
  <c r="F92" i="28" s="1"/>
  <c r="M81" i="27"/>
  <c r="L81" i="27"/>
  <c r="L77" i="27" s="1"/>
  <c r="K81" i="27"/>
  <c r="J81" i="27"/>
  <c r="I81" i="27"/>
  <c r="H81" i="27"/>
  <c r="H77" i="27" s="1"/>
  <c r="G81" i="27"/>
  <c r="F81" i="27"/>
  <c r="E81" i="27"/>
  <c r="M78" i="27"/>
  <c r="M77" i="27" s="1"/>
  <c r="L78" i="27"/>
  <c r="K78" i="27"/>
  <c r="J78" i="27"/>
  <c r="I78" i="27"/>
  <c r="I77" i="27" s="1"/>
  <c r="H78" i="27"/>
  <c r="G78" i="27"/>
  <c r="F78" i="27"/>
  <c r="E78" i="27"/>
  <c r="E77" i="27" s="1"/>
  <c r="K77" i="27"/>
  <c r="J77" i="27"/>
  <c r="G77" i="27"/>
  <c r="F77" i="27"/>
  <c r="M73" i="27"/>
  <c r="L73" i="27"/>
  <c r="K73" i="27"/>
  <c r="J73" i="27"/>
  <c r="I73" i="27"/>
  <c r="H73" i="27"/>
  <c r="G73" i="27"/>
  <c r="G51" i="27" s="1"/>
  <c r="F73" i="27"/>
  <c r="E73" i="27"/>
  <c r="M68" i="27"/>
  <c r="L68" i="27"/>
  <c r="L64" i="27" s="1"/>
  <c r="K68" i="27"/>
  <c r="J68" i="27"/>
  <c r="I68" i="27"/>
  <c r="H68" i="27"/>
  <c r="H64" i="27" s="1"/>
  <c r="G68" i="27"/>
  <c r="F68" i="27"/>
  <c r="E68" i="27"/>
  <c r="M65" i="27"/>
  <c r="M64" i="27" s="1"/>
  <c r="L65" i="27"/>
  <c r="K65" i="27"/>
  <c r="J65" i="27"/>
  <c r="I65" i="27"/>
  <c r="I64" i="27" s="1"/>
  <c r="H65" i="27"/>
  <c r="G65" i="27"/>
  <c r="F65" i="27"/>
  <c r="E65" i="27"/>
  <c r="E64" i="27" s="1"/>
  <c r="K64" i="27"/>
  <c r="J64" i="27"/>
  <c r="G64" i="27"/>
  <c r="F64" i="27"/>
  <c r="M59" i="27"/>
  <c r="L59" i="27"/>
  <c r="K59" i="27"/>
  <c r="J59" i="27"/>
  <c r="I59" i="27"/>
  <c r="H59" i="27"/>
  <c r="G59" i="27"/>
  <c r="F59" i="27"/>
  <c r="E59" i="27"/>
  <c r="M56" i="27"/>
  <c r="L56" i="27"/>
  <c r="L52" i="27" s="1"/>
  <c r="K56" i="27"/>
  <c r="J56" i="27"/>
  <c r="I56" i="27"/>
  <c r="H56" i="27"/>
  <c r="H52" i="27" s="1"/>
  <c r="G56" i="27"/>
  <c r="F56" i="27"/>
  <c r="E56" i="27"/>
  <c r="M53" i="27"/>
  <c r="M52" i="27" s="1"/>
  <c r="L53" i="27"/>
  <c r="K53" i="27"/>
  <c r="J53" i="27"/>
  <c r="I53" i="27"/>
  <c r="I52" i="27" s="1"/>
  <c r="H53" i="27"/>
  <c r="G53" i="27"/>
  <c r="F53" i="27"/>
  <c r="E53" i="27"/>
  <c r="E52" i="27" s="1"/>
  <c r="K52" i="27"/>
  <c r="J52" i="27"/>
  <c r="G52" i="27"/>
  <c r="F52" i="27"/>
  <c r="K51" i="27"/>
  <c r="K92" i="27" s="1"/>
  <c r="M47" i="27"/>
  <c r="L47" i="27"/>
  <c r="L4" i="27" s="1"/>
  <c r="K47" i="27"/>
  <c r="J47" i="27"/>
  <c r="I47" i="27"/>
  <c r="H47" i="27"/>
  <c r="H4" i="27" s="1"/>
  <c r="G47" i="27"/>
  <c r="F47" i="27"/>
  <c r="E47" i="27"/>
  <c r="M8" i="27"/>
  <c r="M4" i="27" s="1"/>
  <c r="L8" i="27"/>
  <c r="K8" i="27"/>
  <c r="J8" i="27"/>
  <c r="I8" i="27"/>
  <c r="I4" i="27" s="1"/>
  <c r="H8" i="27"/>
  <c r="G8" i="27"/>
  <c r="F8" i="27"/>
  <c r="E8" i="27"/>
  <c r="E4" i="27" s="1"/>
  <c r="M5" i="27"/>
  <c r="L5" i="27"/>
  <c r="K5" i="27"/>
  <c r="J5" i="27"/>
  <c r="J4" i="27" s="1"/>
  <c r="I5" i="27"/>
  <c r="H5" i="27"/>
  <c r="G5" i="27"/>
  <c r="F5" i="27"/>
  <c r="F4" i="27" s="1"/>
  <c r="E5" i="27"/>
  <c r="K4" i="27"/>
  <c r="G4" i="27"/>
  <c r="G92" i="27" s="1"/>
  <c r="M81" i="26"/>
  <c r="M77" i="26" s="1"/>
  <c r="L81" i="26"/>
  <c r="K81" i="26"/>
  <c r="J81" i="26"/>
  <c r="I81" i="26"/>
  <c r="I77" i="26" s="1"/>
  <c r="H81" i="26"/>
  <c r="G81" i="26"/>
  <c r="F81" i="26"/>
  <c r="E81" i="26"/>
  <c r="E77" i="26" s="1"/>
  <c r="M78" i="26"/>
  <c r="L78" i="26"/>
  <c r="L77" i="26" s="1"/>
  <c r="K78" i="26"/>
  <c r="J78" i="26"/>
  <c r="J77" i="26" s="1"/>
  <c r="I78" i="26"/>
  <c r="H78" i="26"/>
  <c r="H77" i="26" s="1"/>
  <c r="G78" i="26"/>
  <c r="F78" i="26"/>
  <c r="F77" i="26" s="1"/>
  <c r="E78" i="26"/>
  <c r="K77" i="26"/>
  <c r="G77" i="26"/>
  <c r="M73" i="26"/>
  <c r="L73" i="26"/>
  <c r="K73" i="26"/>
  <c r="J73" i="26"/>
  <c r="I73" i="26"/>
  <c r="H73" i="26"/>
  <c r="G73" i="26"/>
  <c r="F73" i="26"/>
  <c r="E73" i="26"/>
  <c r="M68" i="26"/>
  <c r="M64" i="26" s="1"/>
  <c r="L68" i="26"/>
  <c r="K68" i="26"/>
  <c r="J68" i="26"/>
  <c r="I68" i="26"/>
  <c r="I64" i="26" s="1"/>
  <c r="H68" i="26"/>
  <c r="G68" i="26"/>
  <c r="F68" i="26"/>
  <c r="E68" i="26"/>
  <c r="E64" i="26" s="1"/>
  <c r="M65" i="26"/>
  <c r="L65" i="26"/>
  <c r="L64" i="26" s="1"/>
  <c r="K65" i="26"/>
  <c r="J65" i="26"/>
  <c r="J64" i="26" s="1"/>
  <c r="I65" i="26"/>
  <c r="H65" i="26"/>
  <c r="H64" i="26" s="1"/>
  <c r="G65" i="26"/>
  <c r="F65" i="26"/>
  <c r="F64" i="26" s="1"/>
  <c r="E65" i="26"/>
  <c r="K64" i="26"/>
  <c r="G64" i="26"/>
  <c r="M59" i="26"/>
  <c r="L59" i="26"/>
  <c r="K59" i="26"/>
  <c r="J59" i="26"/>
  <c r="I59" i="26"/>
  <c r="H59" i="26"/>
  <c r="G59" i="26"/>
  <c r="F59" i="26"/>
  <c r="E59" i="26"/>
  <c r="M56" i="26"/>
  <c r="M52" i="26" s="1"/>
  <c r="M51" i="26" s="1"/>
  <c r="L56" i="26"/>
  <c r="K56" i="26"/>
  <c r="J56" i="26"/>
  <c r="I56" i="26"/>
  <c r="I52" i="26" s="1"/>
  <c r="I51" i="26" s="1"/>
  <c r="H56" i="26"/>
  <c r="G56" i="26"/>
  <c r="F56" i="26"/>
  <c r="E56" i="26"/>
  <c r="E52" i="26" s="1"/>
  <c r="E51" i="26" s="1"/>
  <c r="M53" i="26"/>
  <c r="L53" i="26"/>
  <c r="L52" i="26" s="1"/>
  <c r="K53" i="26"/>
  <c r="J53" i="26"/>
  <c r="J52" i="26" s="1"/>
  <c r="J51" i="26" s="1"/>
  <c r="I53" i="26"/>
  <c r="H53" i="26"/>
  <c r="H52" i="26" s="1"/>
  <c r="H51" i="26" s="1"/>
  <c r="G53" i="26"/>
  <c r="F53" i="26"/>
  <c r="F52" i="26" s="1"/>
  <c r="F51" i="26" s="1"/>
  <c r="E53" i="26"/>
  <c r="K52" i="26"/>
  <c r="K51" i="26" s="1"/>
  <c r="G52" i="26"/>
  <c r="L51" i="26"/>
  <c r="M47" i="26"/>
  <c r="L47" i="26"/>
  <c r="K47" i="26"/>
  <c r="J47" i="26"/>
  <c r="I47" i="26"/>
  <c r="H47" i="26"/>
  <c r="G47" i="26"/>
  <c r="F47" i="26"/>
  <c r="E47" i="26"/>
  <c r="M8" i="26"/>
  <c r="L8" i="26"/>
  <c r="K8" i="26"/>
  <c r="J8" i="26"/>
  <c r="J4" i="26" s="1"/>
  <c r="I8" i="26"/>
  <c r="H8" i="26"/>
  <c r="G8" i="26"/>
  <c r="F8" i="26"/>
  <c r="F4" i="26" s="1"/>
  <c r="E8" i="26"/>
  <c r="M5" i="26"/>
  <c r="M4" i="26" s="1"/>
  <c r="M92" i="26" s="1"/>
  <c r="L5" i="26"/>
  <c r="K5" i="26"/>
  <c r="K4" i="26" s="1"/>
  <c r="J5" i="26"/>
  <c r="I5" i="26"/>
  <c r="I4" i="26" s="1"/>
  <c r="I92" i="26" s="1"/>
  <c r="H5" i="26"/>
  <c r="G5" i="26"/>
  <c r="G4" i="26" s="1"/>
  <c r="F5" i="26"/>
  <c r="E5" i="26"/>
  <c r="E4" i="26" s="1"/>
  <c r="E92" i="26" s="1"/>
  <c r="L4" i="26"/>
  <c r="H4" i="26"/>
  <c r="M81" i="25"/>
  <c r="L81" i="25"/>
  <c r="K81" i="25"/>
  <c r="J81" i="25"/>
  <c r="J77" i="25" s="1"/>
  <c r="I81" i="25"/>
  <c r="H81" i="25"/>
  <c r="G81" i="25"/>
  <c r="F81" i="25"/>
  <c r="F77" i="25" s="1"/>
  <c r="E81" i="25"/>
  <c r="M78" i="25"/>
  <c r="M77" i="25" s="1"/>
  <c r="L78" i="25"/>
  <c r="K78" i="25"/>
  <c r="K77" i="25" s="1"/>
  <c r="J78" i="25"/>
  <c r="I78" i="25"/>
  <c r="I77" i="25" s="1"/>
  <c r="H78" i="25"/>
  <c r="G78" i="25"/>
  <c r="G77" i="25" s="1"/>
  <c r="F78" i="25"/>
  <c r="E78" i="25"/>
  <c r="E77" i="25" s="1"/>
  <c r="L77" i="25"/>
  <c r="H77" i="25"/>
  <c r="M73" i="25"/>
  <c r="L73" i="25"/>
  <c r="K73" i="25"/>
  <c r="J73" i="25"/>
  <c r="I73" i="25"/>
  <c r="H73" i="25"/>
  <c r="G73" i="25"/>
  <c r="F73" i="25"/>
  <c r="E73" i="25"/>
  <c r="M68" i="25"/>
  <c r="L68" i="25"/>
  <c r="K68" i="25"/>
  <c r="J68" i="25"/>
  <c r="J64" i="25" s="1"/>
  <c r="I68" i="25"/>
  <c r="H68" i="25"/>
  <c r="G68" i="25"/>
  <c r="F68" i="25"/>
  <c r="F64" i="25" s="1"/>
  <c r="E68" i="25"/>
  <c r="M65" i="25"/>
  <c r="M64" i="25" s="1"/>
  <c r="L65" i="25"/>
  <c r="K65" i="25"/>
  <c r="K64" i="25" s="1"/>
  <c r="J65" i="25"/>
  <c r="I65" i="25"/>
  <c r="I64" i="25" s="1"/>
  <c r="H65" i="25"/>
  <c r="G65" i="25"/>
  <c r="G64" i="25" s="1"/>
  <c r="F65" i="25"/>
  <c r="E65" i="25"/>
  <c r="E64" i="25" s="1"/>
  <c r="E51" i="25" s="1"/>
  <c r="L64" i="25"/>
  <c r="H64" i="25"/>
  <c r="M59" i="25"/>
  <c r="L59" i="25"/>
  <c r="K59" i="25"/>
  <c r="J59" i="25"/>
  <c r="I59" i="25"/>
  <c r="I51" i="25" s="1"/>
  <c r="I92" i="25" s="1"/>
  <c r="H59" i="25"/>
  <c r="G59" i="25"/>
  <c r="F59" i="25"/>
  <c r="E59" i="25"/>
  <c r="M56" i="25"/>
  <c r="L56" i="25"/>
  <c r="K56" i="25"/>
  <c r="J56" i="25"/>
  <c r="J52" i="25" s="1"/>
  <c r="I56" i="25"/>
  <c r="H56" i="25"/>
  <c r="G56" i="25"/>
  <c r="F56" i="25"/>
  <c r="F52" i="25" s="1"/>
  <c r="E56" i="25"/>
  <c r="M53" i="25"/>
  <c r="M52" i="25" s="1"/>
  <c r="L53" i="25"/>
  <c r="K53" i="25"/>
  <c r="K52" i="25" s="1"/>
  <c r="J53" i="25"/>
  <c r="I53" i="25"/>
  <c r="I52" i="25" s="1"/>
  <c r="H53" i="25"/>
  <c r="G53" i="25"/>
  <c r="G52" i="25" s="1"/>
  <c r="F53" i="25"/>
  <c r="E53" i="25"/>
  <c r="E52" i="25" s="1"/>
  <c r="L52" i="25"/>
  <c r="L51" i="25" s="1"/>
  <c r="H52" i="25"/>
  <c r="M51" i="25"/>
  <c r="M47" i="25"/>
  <c r="L47" i="25"/>
  <c r="K47" i="25"/>
  <c r="J47" i="25"/>
  <c r="I47" i="25"/>
  <c r="H47" i="25"/>
  <c r="G47" i="25"/>
  <c r="F47" i="25"/>
  <c r="E47" i="25"/>
  <c r="M8" i="25"/>
  <c r="L8" i="25"/>
  <c r="K8" i="25"/>
  <c r="K4" i="25" s="1"/>
  <c r="J8" i="25"/>
  <c r="I8" i="25"/>
  <c r="H8" i="25"/>
  <c r="G8" i="25"/>
  <c r="G4" i="25" s="1"/>
  <c r="F8" i="25"/>
  <c r="E8" i="25"/>
  <c r="M5" i="25"/>
  <c r="L5" i="25"/>
  <c r="L4" i="25" s="1"/>
  <c r="K5" i="25"/>
  <c r="J5" i="25"/>
  <c r="J4" i="25" s="1"/>
  <c r="I5" i="25"/>
  <c r="H5" i="25"/>
  <c r="H4" i="25" s="1"/>
  <c r="G5" i="25"/>
  <c r="F5" i="25"/>
  <c r="F4" i="25" s="1"/>
  <c r="E5" i="25"/>
  <c r="M4" i="25"/>
  <c r="M92" i="25" s="1"/>
  <c r="I4" i="25"/>
  <c r="E4" i="25"/>
  <c r="E92" i="25" s="1"/>
  <c r="M81" i="24"/>
  <c r="L81" i="24"/>
  <c r="K81" i="24"/>
  <c r="K77" i="24" s="1"/>
  <c r="J81" i="24"/>
  <c r="I81" i="24"/>
  <c r="H81" i="24"/>
  <c r="G81" i="24"/>
  <c r="G77" i="24" s="1"/>
  <c r="F81" i="24"/>
  <c r="E81" i="24"/>
  <c r="M78" i="24"/>
  <c r="L78" i="24"/>
  <c r="L77" i="24" s="1"/>
  <c r="K78" i="24"/>
  <c r="J78" i="24"/>
  <c r="J77" i="24" s="1"/>
  <c r="I78" i="24"/>
  <c r="H78" i="24"/>
  <c r="H77" i="24" s="1"/>
  <c r="G78" i="24"/>
  <c r="F78" i="24"/>
  <c r="F77" i="24" s="1"/>
  <c r="E78" i="24"/>
  <c r="M77" i="24"/>
  <c r="I77" i="24"/>
  <c r="E77" i="24"/>
  <c r="M73" i="24"/>
  <c r="L73" i="24"/>
  <c r="K73" i="24"/>
  <c r="J73" i="24"/>
  <c r="I73" i="24"/>
  <c r="H73" i="24"/>
  <c r="G73" i="24"/>
  <c r="F73" i="24"/>
  <c r="E73" i="24"/>
  <c r="M68" i="24"/>
  <c r="L68" i="24"/>
  <c r="K68" i="24"/>
  <c r="K64" i="24" s="1"/>
  <c r="J68" i="24"/>
  <c r="I68" i="24"/>
  <c r="H68" i="24"/>
  <c r="G68" i="24"/>
  <c r="G64" i="24" s="1"/>
  <c r="F68" i="24"/>
  <c r="E68" i="24"/>
  <c r="M65" i="24"/>
  <c r="L65" i="24"/>
  <c r="L64" i="24" s="1"/>
  <c r="K65" i="24"/>
  <c r="J65" i="24"/>
  <c r="J64" i="24" s="1"/>
  <c r="I65" i="24"/>
  <c r="H65" i="24"/>
  <c r="H64" i="24" s="1"/>
  <c r="G65" i="24"/>
  <c r="F65" i="24"/>
  <c r="F64" i="24" s="1"/>
  <c r="E65" i="24"/>
  <c r="M64" i="24"/>
  <c r="I64" i="24"/>
  <c r="E64" i="24"/>
  <c r="M59" i="24"/>
  <c r="L59" i="24"/>
  <c r="K59" i="24"/>
  <c r="J59" i="24"/>
  <c r="I59" i="24"/>
  <c r="H59" i="24"/>
  <c r="G59" i="24"/>
  <c r="F59" i="24"/>
  <c r="E59" i="24"/>
  <c r="M56" i="24"/>
  <c r="L56" i="24"/>
  <c r="K56" i="24"/>
  <c r="K52" i="24" s="1"/>
  <c r="J56" i="24"/>
  <c r="I56" i="24"/>
  <c r="H56" i="24"/>
  <c r="G56" i="24"/>
  <c r="G52" i="24" s="1"/>
  <c r="F56" i="24"/>
  <c r="E56" i="24"/>
  <c r="M53" i="24"/>
  <c r="L53" i="24"/>
  <c r="L52" i="24" s="1"/>
  <c r="K53" i="24"/>
  <c r="J53" i="24"/>
  <c r="J52" i="24" s="1"/>
  <c r="I53" i="24"/>
  <c r="H53" i="24"/>
  <c r="H52" i="24" s="1"/>
  <c r="G53" i="24"/>
  <c r="F53" i="24"/>
  <c r="F52" i="24" s="1"/>
  <c r="F51" i="24" s="1"/>
  <c r="E53" i="24"/>
  <c r="M52" i="24"/>
  <c r="I52" i="24"/>
  <c r="E52" i="24"/>
  <c r="E51" i="24" s="1"/>
  <c r="J51" i="24"/>
  <c r="M47" i="24"/>
  <c r="L47" i="24"/>
  <c r="K47" i="24"/>
  <c r="J47" i="24"/>
  <c r="I47" i="24"/>
  <c r="H47" i="24"/>
  <c r="G47" i="24"/>
  <c r="F47" i="24"/>
  <c r="E47" i="24"/>
  <c r="M8" i="24"/>
  <c r="L8" i="24"/>
  <c r="L4" i="24" s="1"/>
  <c r="K8" i="24"/>
  <c r="J8" i="24"/>
  <c r="I8" i="24"/>
  <c r="H8" i="24"/>
  <c r="H4" i="24" s="1"/>
  <c r="G8" i="24"/>
  <c r="F8" i="24"/>
  <c r="E8" i="24"/>
  <c r="M5" i="24"/>
  <c r="M4" i="24" s="1"/>
  <c r="L5" i="24"/>
  <c r="K5" i="24"/>
  <c r="J5" i="24"/>
  <c r="I5" i="24"/>
  <c r="I4" i="24" s="1"/>
  <c r="H5" i="24"/>
  <c r="G5" i="24"/>
  <c r="F5" i="24"/>
  <c r="E5" i="24"/>
  <c r="E4" i="24" s="1"/>
  <c r="E92" i="24" s="1"/>
  <c r="J4" i="24"/>
  <c r="J92" i="24" s="1"/>
  <c r="F4" i="24"/>
  <c r="G40" i="23"/>
  <c r="M36" i="23"/>
  <c r="L36" i="23"/>
  <c r="K36" i="23"/>
  <c r="J36" i="23"/>
  <c r="I36" i="23"/>
  <c r="H36" i="23"/>
  <c r="G36" i="23"/>
  <c r="F36" i="23"/>
  <c r="E36" i="23"/>
  <c r="M31" i="23"/>
  <c r="L31" i="23"/>
  <c r="K31" i="23"/>
  <c r="J31" i="23"/>
  <c r="I31" i="23"/>
  <c r="H31" i="23"/>
  <c r="G31" i="23"/>
  <c r="F31" i="23"/>
  <c r="E31" i="23"/>
  <c r="M21" i="23"/>
  <c r="L21" i="23"/>
  <c r="K21" i="23"/>
  <c r="J21" i="23"/>
  <c r="I21" i="23"/>
  <c r="H21" i="23"/>
  <c r="G21" i="23"/>
  <c r="F21" i="23"/>
  <c r="E21" i="23"/>
  <c r="M10" i="23"/>
  <c r="M9" i="23" s="1"/>
  <c r="L10" i="23"/>
  <c r="K10" i="23"/>
  <c r="K9" i="23" s="1"/>
  <c r="K40" i="23" s="1"/>
  <c r="J10" i="23"/>
  <c r="I10" i="23"/>
  <c r="I9" i="23" s="1"/>
  <c r="H10" i="23"/>
  <c r="G10" i="23"/>
  <c r="G9" i="23" s="1"/>
  <c r="F10" i="23"/>
  <c r="E10" i="23"/>
  <c r="E9" i="23" s="1"/>
  <c r="L9" i="23"/>
  <c r="J9" i="23"/>
  <c r="H9" i="23"/>
  <c r="F9" i="23"/>
  <c r="M4" i="23"/>
  <c r="L4" i="23"/>
  <c r="L40" i="23" s="1"/>
  <c r="K4" i="23"/>
  <c r="J4" i="23"/>
  <c r="J40" i="23" s="1"/>
  <c r="I4" i="23"/>
  <c r="H4" i="23"/>
  <c r="H40" i="23" s="1"/>
  <c r="G4" i="23"/>
  <c r="F4" i="23"/>
  <c r="F40" i="23" s="1"/>
  <c r="E4" i="23"/>
  <c r="K15" i="22"/>
  <c r="J15" i="22"/>
  <c r="I15" i="22"/>
  <c r="H15" i="22"/>
  <c r="G15" i="22"/>
  <c r="F15" i="22"/>
  <c r="E15" i="22"/>
  <c r="D15" i="22"/>
  <c r="C15" i="22"/>
  <c r="K4" i="22"/>
  <c r="J4" i="22"/>
  <c r="I4" i="22"/>
  <c r="H4" i="22"/>
  <c r="G4" i="22"/>
  <c r="F4" i="22"/>
  <c r="E4" i="22"/>
  <c r="D4" i="22"/>
  <c r="C4" i="22"/>
  <c r="J26" i="21"/>
  <c r="F26" i="21"/>
  <c r="K16" i="21"/>
  <c r="J16" i="21"/>
  <c r="I16" i="21"/>
  <c r="H16" i="21"/>
  <c r="G16" i="21"/>
  <c r="F16" i="21"/>
  <c r="E16" i="21"/>
  <c r="D16" i="21"/>
  <c r="C16" i="21"/>
  <c r="K8" i="21"/>
  <c r="J8" i="21"/>
  <c r="I8" i="21"/>
  <c r="H8" i="21"/>
  <c r="H26" i="21" s="1"/>
  <c r="G8" i="21"/>
  <c r="F8" i="21"/>
  <c r="E8" i="21"/>
  <c r="D8" i="21"/>
  <c r="D26" i="21" s="1"/>
  <c r="C8" i="21"/>
  <c r="K4" i="21"/>
  <c r="K26" i="21" s="1"/>
  <c r="J4" i="21"/>
  <c r="I4" i="21"/>
  <c r="I26" i="21" s="1"/>
  <c r="H4" i="21"/>
  <c r="G4" i="21"/>
  <c r="G26" i="21" s="1"/>
  <c r="F4" i="21"/>
  <c r="E4" i="21"/>
  <c r="E26" i="21" s="1"/>
  <c r="D4" i="21"/>
  <c r="C4" i="21"/>
  <c r="C26" i="21" s="1"/>
  <c r="Z20" i="20"/>
  <c r="Z19" i="20"/>
  <c r="K19" i="20"/>
  <c r="J19" i="20"/>
  <c r="I19" i="20"/>
  <c r="H19" i="20"/>
  <c r="G19" i="20"/>
  <c r="F19" i="20"/>
  <c r="E19" i="20"/>
  <c r="D19" i="20"/>
  <c r="C19" i="20"/>
  <c r="Z18" i="20"/>
  <c r="Z17" i="20"/>
  <c r="Z16" i="20"/>
  <c r="Z15" i="20"/>
  <c r="Z14" i="20"/>
  <c r="Z13" i="20"/>
  <c r="Z12" i="20"/>
  <c r="Z11" i="20"/>
  <c r="Z10" i="20"/>
  <c r="Z9" i="20"/>
  <c r="Z8" i="20"/>
  <c r="Z7" i="20"/>
  <c r="Z6" i="20"/>
  <c r="Z5" i="20"/>
  <c r="Z4" i="20"/>
  <c r="K16" i="19"/>
  <c r="J16" i="19"/>
  <c r="I16" i="19"/>
  <c r="H16" i="19"/>
  <c r="G16" i="19"/>
  <c r="F16" i="19"/>
  <c r="E16" i="19"/>
  <c r="D16" i="19"/>
  <c r="D26" i="19" s="1"/>
  <c r="C16" i="19"/>
  <c r="K8" i="19"/>
  <c r="J8" i="19"/>
  <c r="I8" i="19"/>
  <c r="H8" i="19"/>
  <c r="G8" i="19"/>
  <c r="F8" i="19"/>
  <c r="E8" i="19"/>
  <c r="D8" i="19"/>
  <c r="C8" i="19"/>
  <c r="K4" i="19"/>
  <c r="J4" i="19"/>
  <c r="J26" i="19" s="1"/>
  <c r="I4" i="19"/>
  <c r="H4" i="19"/>
  <c r="H26" i="19" s="1"/>
  <c r="G4" i="19"/>
  <c r="F4" i="19"/>
  <c r="F26" i="19" s="1"/>
  <c r="E4" i="19"/>
  <c r="D4" i="19"/>
  <c r="C4" i="19"/>
  <c r="Z20" i="18"/>
  <c r="Z19" i="18"/>
  <c r="K19" i="18"/>
  <c r="J19" i="18"/>
  <c r="I19" i="18"/>
  <c r="H19" i="18"/>
  <c r="G19" i="18"/>
  <c r="F19" i="18"/>
  <c r="E19" i="18"/>
  <c r="D19" i="18"/>
  <c r="C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Z4" i="18"/>
  <c r="I26" i="17"/>
  <c r="E26" i="17"/>
  <c r="K16" i="17"/>
  <c r="J16" i="17"/>
  <c r="I16" i="17"/>
  <c r="H16" i="17"/>
  <c r="G16" i="17"/>
  <c r="F16" i="17"/>
  <c r="E16" i="17"/>
  <c r="D16" i="17"/>
  <c r="C16" i="17"/>
  <c r="K8" i="17"/>
  <c r="K26" i="17" s="1"/>
  <c r="J8" i="17"/>
  <c r="I8" i="17"/>
  <c r="H8" i="17"/>
  <c r="G8" i="17"/>
  <c r="G26" i="17" s="1"/>
  <c r="F8" i="17"/>
  <c r="E8" i="17"/>
  <c r="D8" i="17"/>
  <c r="C8" i="17"/>
  <c r="C26" i="17" s="1"/>
  <c r="K4" i="17"/>
  <c r="J4" i="17"/>
  <c r="J26" i="17" s="1"/>
  <c r="I4" i="17"/>
  <c r="H4" i="17"/>
  <c r="H26" i="17" s="1"/>
  <c r="G4" i="17"/>
  <c r="F4" i="17"/>
  <c r="F26" i="17" s="1"/>
  <c r="E4" i="17"/>
  <c r="D4" i="17"/>
  <c r="D26" i="17" s="1"/>
  <c r="C4" i="17"/>
  <c r="Z20" i="16"/>
  <c r="Z19" i="16"/>
  <c r="K19" i="16"/>
  <c r="J19" i="16"/>
  <c r="I19" i="16"/>
  <c r="H19" i="16"/>
  <c r="G19" i="16"/>
  <c r="F19" i="16"/>
  <c r="E19" i="16"/>
  <c r="D19" i="16"/>
  <c r="C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Z4" i="16"/>
  <c r="K26" i="15"/>
  <c r="G26" i="15"/>
  <c r="C26" i="15"/>
  <c r="K16" i="15"/>
  <c r="J16" i="15"/>
  <c r="I16" i="15"/>
  <c r="H16" i="15"/>
  <c r="G16" i="15"/>
  <c r="F16" i="15"/>
  <c r="E16" i="15"/>
  <c r="D16" i="15"/>
  <c r="C16" i="15"/>
  <c r="K8" i="15"/>
  <c r="J8" i="15"/>
  <c r="I8" i="15"/>
  <c r="I26" i="15" s="1"/>
  <c r="H8" i="15"/>
  <c r="G8" i="15"/>
  <c r="F8" i="15"/>
  <c r="E8" i="15"/>
  <c r="E26" i="15" s="1"/>
  <c r="D8" i="15"/>
  <c r="C8" i="15"/>
  <c r="K4" i="15"/>
  <c r="J4" i="15"/>
  <c r="J26" i="15" s="1"/>
  <c r="I4" i="15"/>
  <c r="H4" i="15"/>
  <c r="H26" i="15" s="1"/>
  <c r="G4" i="15"/>
  <c r="F4" i="15"/>
  <c r="F26" i="15" s="1"/>
  <c r="E4" i="15"/>
  <c r="D4" i="15"/>
  <c r="D26" i="15" s="1"/>
  <c r="C4" i="15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I26" i="13"/>
  <c r="E26" i="13"/>
  <c r="K16" i="13"/>
  <c r="J16" i="13"/>
  <c r="I16" i="13"/>
  <c r="H16" i="13"/>
  <c r="G16" i="13"/>
  <c r="F16" i="13"/>
  <c r="E16" i="13"/>
  <c r="D16" i="13"/>
  <c r="C16" i="13"/>
  <c r="K8" i="13"/>
  <c r="K26" i="13" s="1"/>
  <c r="J8" i="13"/>
  <c r="I8" i="13"/>
  <c r="H8" i="13"/>
  <c r="G8" i="13"/>
  <c r="G26" i="13" s="1"/>
  <c r="F8" i="13"/>
  <c r="E8" i="13"/>
  <c r="D8" i="13"/>
  <c r="C8" i="13"/>
  <c r="C26" i="13" s="1"/>
  <c r="K4" i="13"/>
  <c r="J4" i="13"/>
  <c r="J26" i="13" s="1"/>
  <c r="I4" i="13"/>
  <c r="H4" i="13"/>
  <c r="H26" i="13" s="1"/>
  <c r="G4" i="13"/>
  <c r="F4" i="13"/>
  <c r="F26" i="13" s="1"/>
  <c r="E4" i="13"/>
  <c r="D4" i="13"/>
  <c r="D26" i="13" s="1"/>
  <c r="C4" i="13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K26" i="11"/>
  <c r="G26" i="11"/>
  <c r="C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I26" i="11" s="1"/>
  <c r="H8" i="11"/>
  <c r="G8" i="11"/>
  <c r="F8" i="11"/>
  <c r="E8" i="11"/>
  <c r="E26" i="11" s="1"/>
  <c r="D8" i="11"/>
  <c r="C8" i="11"/>
  <c r="K4" i="11"/>
  <c r="J4" i="11"/>
  <c r="J26" i="11" s="1"/>
  <c r="I4" i="11"/>
  <c r="H4" i="11"/>
  <c r="H26" i="11" s="1"/>
  <c r="G4" i="11"/>
  <c r="F4" i="11"/>
  <c r="F26" i="11" s="1"/>
  <c r="E4" i="11"/>
  <c r="D4" i="11"/>
  <c r="D26" i="11" s="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I26" i="9"/>
  <c r="E26" i="9"/>
  <c r="K16" i="9"/>
  <c r="J16" i="9"/>
  <c r="I16" i="9"/>
  <c r="H16" i="9"/>
  <c r="G16" i="9"/>
  <c r="F16" i="9"/>
  <c r="E16" i="9"/>
  <c r="D16" i="9"/>
  <c r="C16" i="9"/>
  <c r="K8" i="9"/>
  <c r="K26" i="9" s="1"/>
  <c r="J8" i="9"/>
  <c r="I8" i="9"/>
  <c r="H8" i="9"/>
  <c r="G8" i="9"/>
  <c r="G26" i="9" s="1"/>
  <c r="F8" i="9"/>
  <c r="E8" i="9"/>
  <c r="D8" i="9"/>
  <c r="C8" i="9"/>
  <c r="C26" i="9" s="1"/>
  <c r="K4" i="9"/>
  <c r="J4" i="9"/>
  <c r="J26" i="9" s="1"/>
  <c r="I4" i="9"/>
  <c r="H4" i="9"/>
  <c r="H26" i="9" s="1"/>
  <c r="G4" i="9"/>
  <c r="F4" i="9"/>
  <c r="F26" i="9" s="1"/>
  <c r="E4" i="9"/>
  <c r="D4" i="9"/>
  <c r="D26" i="9" s="1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26" i="7"/>
  <c r="G26" i="7"/>
  <c r="C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J4" i="7"/>
  <c r="J26" i="7" s="1"/>
  <c r="I4" i="7"/>
  <c r="I26" i="7" s="1"/>
  <c r="H4" i="7"/>
  <c r="H26" i="7" s="1"/>
  <c r="G4" i="7"/>
  <c r="F4" i="7"/>
  <c r="F26" i="7" s="1"/>
  <c r="E4" i="7"/>
  <c r="E26" i="7" s="1"/>
  <c r="D4" i="7"/>
  <c r="D26" i="7" s="1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26" i="4"/>
  <c r="G26" i="4"/>
  <c r="C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J4" i="4"/>
  <c r="J26" i="4" s="1"/>
  <c r="I4" i="4"/>
  <c r="I26" i="4" s="1"/>
  <c r="H4" i="4"/>
  <c r="H26" i="4" s="1"/>
  <c r="G4" i="4"/>
  <c r="F4" i="4"/>
  <c r="F26" i="4" s="1"/>
  <c r="E4" i="4"/>
  <c r="E26" i="4" s="1"/>
  <c r="D4" i="4"/>
  <c r="D26" i="4" s="1"/>
  <c r="C4" i="4"/>
  <c r="F92" i="24" l="1"/>
  <c r="H92" i="26"/>
  <c r="M92" i="24"/>
  <c r="C26" i="19"/>
  <c r="G26" i="19"/>
  <c r="K26" i="19"/>
  <c r="H51" i="25"/>
  <c r="H92" i="25" s="1"/>
  <c r="G51" i="25"/>
  <c r="K51" i="25"/>
  <c r="F51" i="25"/>
  <c r="F92" i="25" s="1"/>
  <c r="J51" i="25"/>
  <c r="J92" i="25" s="1"/>
  <c r="G51" i="26"/>
  <c r="G4" i="24"/>
  <c r="K4" i="24"/>
  <c r="I51" i="24"/>
  <c r="I92" i="24" s="1"/>
  <c r="L92" i="25"/>
  <c r="G92" i="25"/>
  <c r="K92" i="25"/>
  <c r="G92" i="26"/>
  <c r="K92" i="26"/>
  <c r="F92" i="26"/>
  <c r="J92" i="26"/>
  <c r="E26" i="19"/>
  <c r="I26" i="19"/>
  <c r="E40" i="23"/>
  <c r="I40" i="23"/>
  <c r="M40" i="23"/>
  <c r="M51" i="24"/>
  <c r="H51" i="24"/>
  <c r="H92" i="24" s="1"/>
  <c r="L51" i="24"/>
  <c r="L92" i="24" s="1"/>
  <c r="G51" i="24"/>
  <c r="K51" i="24"/>
  <c r="L92" i="26"/>
  <c r="J92" i="28"/>
  <c r="E92" i="29"/>
  <c r="H92" i="30"/>
  <c r="J92" i="27"/>
  <c r="H92" i="27"/>
  <c r="F51" i="27"/>
  <c r="F92" i="27" s="1"/>
  <c r="E51" i="27"/>
  <c r="E92" i="27" s="1"/>
  <c r="I51" i="27"/>
  <c r="I92" i="27" s="1"/>
  <c r="M51" i="27"/>
  <c r="M92" i="27" s="1"/>
  <c r="H51" i="27"/>
  <c r="L51" i="27"/>
  <c r="L92" i="27" s="1"/>
  <c r="E92" i="28"/>
  <c r="I92" i="28"/>
  <c r="M92" i="28"/>
  <c r="H92" i="28"/>
  <c r="L92" i="28"/>
  <c r="G92" i="28"/>
  <c r="K92" i="28"/>
  <c r="L92" i="29"/>
  <c r="G92" i="29"/>
  <c r="K92" i="29"/>
  <c r="F92" i="29"/>
  <c r="J92" i="29"/>
  <c r="G51" i="30"/>
  <c r="G92" i="30" s="1"/>
  <c r="F92" i="30"/>
  <c r="J92" i="30"/>
  <c r="E92" i="30"/>
  <c r="I92" i="30"/>
  <c r="M92" i="30"/>
  <c r="F92" i="31"/>
  <c r="J92" i="31"/>
  <c r="E92" i="31"/>
  <c r="I92" i="31"/>
  <c r="M92" i="31"/>
  <c r="H92" i="31"/>
  <c r="L92" i="31"/>
  <c r="J51" i="27"/>
  <c r="K51" i="30"/>
  <c r="K92" i="30" s="1"/>
  <c r="K92" i="24" l="1"/>
  <c r="G92" i="24"/>
</calcChain>
</file>

<file path=xl/sharedStrings.xml><?xml version="1.0" encoding="utf-8"?>
<sst xmlns="http://schemas.openxmlformats.org/spreadsheetml/2006/main" count="13219" uniqueCount="197">
  <si>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</si>
  <si>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</si>
  <si>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</si>
  <si>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</si>
  <si>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</si>
  <si>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</si>
  <si>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</si>
  <si>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</si>
  <si>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</si>
  <si>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</si>
  <si>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</si>
  <si>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</si>
  <si>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</si>
  <si>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</si>
  <si>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</si>
  <si>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</si>
  <si>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</si>
  <si>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</si>
  <si>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</si>
  <si>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</si>
  <si>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</si>
  <si>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</si>
  <si>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</si>
  <si>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</si>
  <si>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</si>
  <si>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</si>
  <si>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</si>
  <si>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</si>
  <si>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</si>
  <si>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</si>
  <si>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</si>
  <si>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</si>
  <si>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</si>
  <si>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</si>
  <si>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</si>
  <si>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</si>
  <si>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</si>
  <si>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</si>
  <si>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</si>
  <si>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</si>
  <si>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</si>
  <si>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</si>
  <si>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</si>
  <si>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</si>
  <si>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</si>
  <si>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</si>
  <si>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</si>
  <si>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</si>
  <si>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</si>
  <si>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</si>
  <si>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</si>
  <si>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</si>
  <si>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</si>
  <si>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</si>
  <si>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</si>
  <si>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</si>
  <si>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</si>
  <si>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</si>
  <si>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</si>
  <si>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</si>
  <si>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</si>
  <si>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</si>
  <si>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</si>
  <si>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</si>
  <si>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</si>
  <si>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</si>
  <si>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</si>
  <si>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</si>
  <si>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</si>
  <si>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</si>
  <si>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</si>
  <si>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</si>
  <si>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</si>
  <si>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</si>
  <si>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</si>
  <si>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</si>
  <si>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</si>
  <si>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</si>
  <si>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</si>
  <si>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</si>
  <si>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</si>
  <si>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</si>
  <si>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</si>
  <si>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</si>
  <si>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</si>
  <si>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</si>
  <si>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</si>
  <si>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</si>
  <si>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</si>
  <si>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</si>
  <si>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</si>
  <si>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</si>
  <si>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</si>
  <si>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</si>
  <si>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</si>
  <si>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</si>
  <si>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</si>
  <si>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</si>
  <si>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</si>
  <si>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</si>
  <si>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</si>
  <si>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</si>
  <si>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</si>
  <si>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</si>
  <si>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</si>
  <si>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</si>
  <si>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</si>
  <si>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</si>
  <si>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</si>
  <si>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</si>
  <si>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</si>
  <si>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</si>
  <si>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</si>
  <si>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</si>
  <si>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</si>
  <si>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</si>
  <si>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</si>
  <si>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</si>
  <si>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</si>
  <si>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</si>
  <si>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</si>
  <si>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</si>
  <si>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2013/14</t>
  </si>
  <si>
    <t>2012/13</t>
  </si>
  <si>
    <t>2011/12</t>
  </si>
  <si>
    <t>2015/16</t>
  </si>
  <si>
    <t>2010/11</t>
  </si>
  <si>
    <t>2016/17</t>
  </si>
  <si>
    <t>1. Administration</t>
  </si>
  <si>
    <t>Table B.2: Payments and estimates by economic classification: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</si>
  <si>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</si>
  <si>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</si>
  <si>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</si>
  <si>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</si>
  <si>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</si>
  <si>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</si>
  <si>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Sustainable Resource Management</t>
  </si>
  <si>
    <t>Table B.2: Payments and estimates by economic classification: Sustainable Resource Management</t>
  </si>
  <si>
    <t>3. Farmer Support And Development</t>
  </si>
  <si>
    <t>Table B.2: Payments and estimates by economic classification: Farmer Support And Development</t>
  </si>
  <si>
    <t>4. Veterinary Services</t>
  </si>
  <si>
    <t>Table B.2: Payments and estimates by economic classification: Veterinary Services</t>
  </si>
  <si>
    <t>5. Research And Technology  Development Services</t>
  </si>
  <si>
    <t>Table B.2: Payments and estimates by economic classification: Research And Technology  Development Services</t>
  </si>
  <si>
    <t>6. Agricultural Economics Services</t>
  </si>
  <si>
    <t>Table B.2: Payments and estimates by economic classification: Agricultural Economics Services</t>
  </si>
  <si>
    <t>7. Structured Agricultural Education And  Training</t>
  </si>
  <si>
    <t>Table B.2: Payments and estimates by economic classification: Structured Agricultural Education And  Training</t>
  </si>
  <si>
    <t>8. Rural Development Coordination</t>
  </si>
  <si>
    <t>Table B.2: Payments and estimates by economic classification: Rural Development Coordination</t>
  </si>
  <si>
    <t xml:space="preserve">9. </t>
  </si>
  <si>
    <t>1. Mec'S Office</t>
  </si>
  <si>
    <t>2. Senior Management</t>
  </si>
  <si>
    <t>3. Corporate Services</t>
  </si>
  <si>
    <t>4. Financial Management</t>
  </si>
  <si>
    <t>5. Communication Services</t>
  </si>
  <si>
    <t xml:space="preserve">1. Engineering Services </t>
  </si>
  <si>
    <t>2. Land Care</t>
  </si>
  <si>
    <t xml:space="preserve">3. Land Use Management </t>
  </si>
  <si>
    <t xml:space="preserve">4. Disaster Risk Management </t>
  </si>
  <si>
    <t>1. Farmer-Settlement And Development</t>
  </si>
  <si>
    <t>2. Extention And Advisory Services</t>
  </si>
  <si>
    <t xml:space="preserve">1. Animal Health </t>
  </si>
  <si>
    <t>2. Export Control</t>
  </si>
  <si>
    <t>3. Veterinary Public Health</t>
  </si>
  <si>
    <t>4. Veterinary Laboratory Services</t>
  </si>
  <si>
    <t>1. Research</t>
  </si>
  <si>
    <t>2. Information Services</t>
  </si>
  <si>
    <t>3. Infrastructure Support Services</t>
  </si>
  <si>
    <t xml:space="preserve">1. Agri-Business Sopport And Development </t>
  </si>
  <si>
    <t xml:space="preserve">2. Macroeconomics Support </t>
  </si>
  <si>
    <t xml:space="preserve">1. Higher Education And Training </t>
  </si>
  <si>
    <t>2. Further Education And Training(Fet)</t>
  </si>
  <si>
    <t>1. Social Facilitation</t>
  </si>
  <si>
    <t>2. Development Planning And Monitoring</t>
  </si>
  <si>
    <t>Table B.1: Specification of receipts: Agriculture And Rural Development</t>
  </si>
  <si>
    <t>Table B.2: Payments and estimates by economic classification: Agriculture And Rural Development</t>
  </si>
  <si>
    <t>2014/15</t>
  </si>
  <si>
    <t>Table 13.2: Summary of departmental receipts collection</t>
  </si>
  <si>
    <t>Table 13.3: Summary of payments and estimates by programme: Agriculture And Rural Development</t>
  </si>
  <si>
    <t>Table 13.4: Summary of provincial payments and estimates by economic classification: Agriculture And Rural Development</t>
  </si>
  <si>
    <t>Table 13.6: Summary of payments and estimates by sub-programme: Administration</t>
  </si>
  <si>
    <t>Table 13.7: Summary of payments and estimates by economic classification: Administration</t>
  </si>
  <si>
    <t>Table 13.8: Summary of payments and estimates by sub-programme: Sustainable Resource Management</t>
  </si>
  <si>
    <t>Table 13.9: Summary of payments and estimates by economic classification: Sustainable Resource Management</t>
  </si>
  <si>
    <t>Table 13.10: Summary of payments and estimates by sub-programme: Farmer Support And Development</t>
  </si>
  <si>
    <t>Table 13.11: Summary of payments and estimates by economic classification: Farmer Support And Development</t>
  </si>
  <si>
    <t>Table 13.12: Summary of payments and estimates by sub-programme: Veterinary Services</t>
  </si>
  <si>
    <t>Table 13.13: Summary of payments and estimates by economic classification: Veterinary Services</t>
  </si>
  <si>
    <t>Table 13.14: Summary of payments and estimates by sub-programme: Research And Technology  Development Services</t>
  </si>
  <si>
    <t>Table 13.15: Summary of payments and estimates by economic classification: Research And Technology  Development Services</t>
  </si>
  <si>
    <t>Table 13.16: Summary of payments and estimates by sub-programme: Agricultural Economics Services</t>
  </si>
  <si>
    <t>Table 13.17: Summary of payments and estimates by economic classification: Agricultural Economics Services</t>
  </si>
  <si>
    <t>Table 13.18: Summary of payments and estimates by sub-programme: Structured Agricultural Education And  Training</t>
  </si>
  <si>
    <t>Table 13.19: Summary of payments and estimates by economic classification: Structured Agricultural Education And  Training</t>
  </si>
  <si>
    <t>Table 13.20: Summary of payments and estimates by sub-programme: Rural Development Coordination</t>
  </si>
  <si>
    <t>Table 13.21: Summary of payments and estimates by economic classification: Rural Development Coordination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</si>
</sst>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126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125</v>
      </c>
      <c r="K3" s="17" t="s">
        <v>127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1821</v>
      </c>
      <c r="D9" s="33">
        <v>5998</v>
      </c>
      <c r="E9" s="33">
        <v>4859</v>
      </c>
      <c r="F9" s="32">
        <v>7264</v>
      </c>
      <c r="G9" s="33">
        <v>6919</v>
      </c>
      <c r="H9" s="34">
        <v>6919</v>
      </c>
      <c r="I9" s="33">
        <v>9330</v>
      </c>
      <c r="J9" s="33">
        <v>9650</v>
      </c>
      <c r="K9" s="33">
        <v>9905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1360</v>
      </c>
      <c r="D11" s="33">
        <v>447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176</v>
      </c>
      <c r="D12" s="33">
        <v>18</v>
      </c>
      <c r="E12" s="33">
        <v>21</v>
      </c>
      <c r="F12" s="32">
        <v>21</v>
      </c>
      <c r="G12" s="33">
        <v>21</v>
      </c>
      <c r="H12" s="34">
        <v>21</v>
      </c>
      <c r="I12" s="33">
        <v>22</v>
      </c>
      <c r="J12" s="33">
        <v>23.165999999999997</v>
      </c>
      <c r="K12" s="33">
        <v>24.440129999999996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2786</v>
      </c>
      <c r="D13" s="33">
        <v>425</v>
      </c>
      <c r="E13" s="33">
        <v>2402</v>
      </c>
      <c r="F13" s="32">
        <v>0</v>
      </c>
      <c r="G13" s="33">
        <v>0</v>
      </c>
      <c r="H13" s="34">
        <v>0</v>
      </c>
      <c r="I13" s="33">
        <v>1000</v>
      </c>
      <c r="J13" s="33">
        <v>1010</v>
      </c>
      <c r="K13" s="33">
        <v>1030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1853</v>
      </c>
      <c r="D14" s="36">
        <v>349</v>
      </c>
      <c r="E14" s="36">
        <v>258</v>
      </c>
      <c r="F14" s="35">
        <v>405</v>
      </c>
      <c r="G14" s="36">
        <v>750</v>
      </c>
      <c r="H14" s="37">
        <v>750</v>
      </c>
      <c r="I14" s="36">
        <v>915</v>
      </c>
      <c r="J14" s="36">
        <v>920</v>
      </c>
      <c r="K14" s="36">
        <v>940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7996</v>
      </c>
      <c r="D15" s="61">
        <f t="shared" ref="D15:K15" si="1">SUM(D5:D14)</f>
        <v>7237</v>
      </c>
      <c r="E15" s="61">
        <f t="shared" si="1"/>
        <v>7540</v>
      </c>
      <c r="F15" s="62">
        <f t="shared" si="1"/>
        <v>7690</v>
      </c>
      <c r="G15" s="61">
        <f t="shared" si="1"/>
        <v>7690</v>
      </c>
      <c r="H15" s="63">
        <f t="shared" si="1"/>
        <v>7690</v>
      </c>
      <c r="I15" s="61">
        <f t="shared" si="1"/>
        <v>11267</v>
      </c>
      <c r="J15" s="61">
        <f t="shared" si="1"/>
        <v>11603.165999999999</v>
      </c>
      <c r="K15" s="61">
        <f t="shared" si="1"/>
        <v>11899.440130000001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126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125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6" t="s">
        <v>162</v>
      </c>
      <c r="C4" s="33">
        <v>10093.940569999999</v>
      </c>
      <c r="D4" s="33">
        <v>13740.157549999998</v>
      </c>
      <c r="E4" s="33">
        <v>19569</v>
      </c>
      <c r="F4" s="27">
        <v>85174</v>
      </c>
      <c r="G4" s="28">
        <v>88305</v>
      </c>
      <c r="H4" s="29">
        <v>88305</v>
      </c>
      <c r="I4" s="33">
        <v>103993.18</v>
      </c>
      <c r="J4" s="33">
        <v>95784.178319999904</v>
      </c>
      <c r="K4" s="33">
        <v>96799.029770959925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163</v>
      </c>
      <c r="C5" s="33">
        <v>0</v>
      </c>
      <c r="D5" s="33">
        <v>0</v>
      </c>
      <c r="E5" s="33">
        <v>0</v>
      </c>
      <c r="F5" s="32">
        <v>0</v>
      </c>
      <c r="G5" s="33">
        <v>0</v>
      </c>
      <c r="H5" s="34">
        <v>0</v>
      </c>
      <c r="I5" s="33">
        <v>0</v>
      </c>
      <c r="J5" s="33">
        <v>0</v>
      </c>
      <c r="K5" s="33">
        <v>0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164</v>
      </c>
      <c r="C6" s="33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3">
        <v>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165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10093.940569999999</v>
      </c>
      <c r="D19" s="46">
        <f t="shared" ref="D19:K19" si="1">SUM(D4:D18)</f>
        <v>13740.157549999998</v>
      </c>
      <c r="E19" s="46">
        <f t="shared" si="1"/>
        <v>19569</v>
      </c>
      <c r="F19" s="47">
        <f t="shared" si="1"/>
        <v>85174</v>
      </c>
      <c r="G19" s="46">
        <f t="shared" si="1"/>
        <v>88305</v>
      </c>
      <c r="H19" s="48">
        <f t="shared" si="1"/>
        <v>88305</v>
      </c>
      <c r="I19" s="46">
        <f t="shared" si="1"/>
        <v>103993.18</v>
      </c>
      <c r="J19" s="46">
        <f t="shared" si="1"/>
        <v>95784.178319999904</v>
      </c>
      <c r="K19" s="46">
        <f t="shared" si="1"/>
        <v>96799.029770959925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126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125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9877.3580099999999</v>
      </c>
      <c r="D4" s="20">
        <f t="shared" ref="D4:K4" si="0">SUM(D5:D7)</f>
        <v>13578.05651</v>
      </c>
      <c r="E4" s="20">
        <f t="shared" si="0"/>
        <v>19461</v>
      </c>
      <c r="F4" s="21">
        <f t="shared" si="0"/>
        <v>85174</v>
      </c>
      <c r="G4" s="20">
        <f t="shared" si="0"/>
        <v>88222</v>
      </c>
      <c r="H4" s="22">
        <f t="shared" si="0"/>
        <v>88162</v>
      </c>
      <c r="I4" s="20">
        <f t="shared" si="0"/>
        <v>103825.2</v>
      </c>
      <c r="J4" s="20">
        <f t="shared" si="0"/>
        <v>95608.410399999892</v>
      </c>
      <c r="K4" s="20">
        <f t="shared" si="0"/>
        <v>96613.946151199911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8031.0838800000001</v>
      </c>
      <c r="D5" s="28">
        <v>9906.2914500000006</v>
      </c>
      <c r="E5" s="28">
        <v>11480</v>
      </c>
      <c r="F5" s="27">
        <v>70846</v>
      </c>
      <c r="G5" s="28">
        <v>74112</v>
      </c>
      <c r="H5" s="29">
        <v>70378</v>
      </c>
      <c r="I5" s="28">
        <v>78476</v>
      </c>
      <c r="J5" s="28">
        <v>82806.695999999894</v>
      </c>
      <c r="K5" s="29">
        <v>88398.740887999913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1846.2741300000002</v>
      </c>
      <c r="D6" s="33">
        <v>3671.7650600000002</v>
      </c>
      <c r="E6" s="33">
        <v>7980</v>
      </c>
      <c r="F6" s="32">
        <v>14328</v>
      </c>
      <c r="G6" s="33">
        <v>14110</v>
      </c>
      <c r="H6" s="34">
        <v>17784</v>
      </c>
      <c r="I6" s="33">
        <v>25349.200000000001</v>
      </c>
      <c r="J6" s="33">
        <v>12801.714399999999</v>
      </c>
      <c r="K6" s="34">
        <v>8215.2052631999995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1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7</v>
      </c>
      <c r="F8" s="21">
        <f t="shared" si="1"/>
        <v>0</v>
      </c>
      <c r="G8" s="20">
        <f t="shared" si="1"/>
        <v>83</v>
      </c>
      <c r="H8" s="22">
        <f t="shared" si="1"/>
        <v>83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7</v>
      </c>
      <c r="F15" s="35">
        <v>0</v>
      </c>
      <c r="G15" s="36">
        <v>83</v>
      </c>
      <c r="H15" s="37">
        <v>83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216.6</v>
      </c>
      <c r="D16" s="20">
        <f t="shared" ref="D16:K16" si="2">SUM(D17:D23)</f>
        <v>162.1</v>
      </c>
      <c r="E16" s="20">
        <f t="shared" si="2"/>
        <v>101</v>
      </c>
      <c r="F16" s="21">
        <f t="shared" si="2"/>
        <v>0</v>
      </c>
      <c r="G16" s="20">
        <f t="shared" si="2"/>
        <v>0</v>
      </c>
      <c r="H16" s="22">
        <f t="shared" si="2"/>
        <v>60</v>
      </c>
      <c r="I16" s="20">
        <f t="shared" si="2"/>
        <v>168</v>
      </c>
      <c r="J16" s="20">
        <f t="shared" si="2"/>
        <v>175.8</v>
      </c>
      <c r="K16" s="20">
        <f t="shared" si="2"/>
        <v>185.1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216.6</v>
      </c>
      <c r="D18" s="33">
        <v>162.1</v>
      </c>
      <c r="E18" s="33">
        <v>101</v>
      </c>
      <c r="F18" s="32">
        <v>0</v>
      </c>
      <c r="G18" s="33">
        <v>0</v>
      </c>
      <c r="H18" s="34">
        <v>60</v>
      </c>
      <c r="I18" s="33">
        <v>168</v>
      </c>
      <c r="J18" s="33">
        <v>175.8</v>
      </c>
      <c r="K18" s="34">
        <v>185.1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10093.95801</v>
      </c>
      <c r="D26" s="46">
        <f t="shared" ref="D26:K26" si="3">+D4+D8+D16+D24</f>
        <v>13740.156510000001</v>
      </c>
      <c r="E26" s="46">
        <f t="shared" si="3"/>
        <v>19569</v>
      </c>
      <c r="F26" s="47">
        <f t="shared" si="3"/>
        <v>85174</v>
      </c>
      <c r="G26" s="46">
        <f t="shared" si="3"/>
        <v>88305</v>
      </c>
      <c r="H26" s="48">
        <f t="shared" si="3"/>
        <v>88305</v>
      </c>
      <c r="I26" s="46">
        <f t="shared" si="3"/>
        <v>103993.2</v>
      </c>
      <c r="J26" s="46">
        <f t="shared" si="3"/>
        <v>95784.210399999894</v>
      </c>
      <c r="K26" s="46">
        <f t="shared" si="3"/>
        <v>96799.046151199916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126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125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6" t="s">
        <v>166</v>
      </c>
      <c r="C4" s="33">
        <v>39308.710419999989</v>
      </c>
      <c r="D4" s="33">
        <v>48100.951499999952</v>
      </c>
      <c r="E4" s="33">
        <v>14514</v>
      </c>
      <c r="F4" s="27">
        <v>16514</v>
      </c>
      <c r="G4" s="28">
        <v>53263</v>
      </c>
      <c r="H4" s="29">
        <v>53263</v>
      </c>
      <c r="I4" s="33">
        <v>53601</v>
      </c>
      <c r="J4" s="33">
        <v>56475.133999999998</v>
      </c>
      <c r="K4" s="33">
        <v>60147.466101999999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167</v>
      </c>
      <c r="C5" s="33">
        <v>0</v>
      </c>
      <c r="D5" s="33">
        <v>0</v>
      </c>
      <c r="E5" s="33">
        <v>0</v>
      </c>
      <c r="F5" s="32">
        <v>0</v>
      </c>
      <c r="G5" s="33">
        <v>0</v>
      </c>
      <c r="H5" s="34">
        <v>0</v>
      </c>
      <c r="I5" s="33">
        <v>0</v>
      </c>
      <c r="J5" s="33">
        <v>0</v>
      </c>
      <c r="K5" s="33">
        <v>0</v>
      </c>
      <c r="Z5" s="53">
        <f t="shared" si="0"/>
        <v>1</v>
      </c>
      <c r="AA5" s="30">
        <v>7</v>
      </c>
    </row>
    <row r="6" spans="1:27" s="14" customFormat="1" ht="12.75" customHeight="1" x14ac:dyDescent="0.25">
      <c r="A6" s="25"/>
      <c r="B6" s="56" t="s">
        <v>168</v>
      </c>
      <c r="C6" s="33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3">
        <v>0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39308.710419999989</v>
      </c>
      <c r="D19" s="46">
        <f t="shared" ref="D19:K19" si="1">SUM(D4:D18)</f>
        <v>48100.951499999952</v>
      </c>
      <c r="E19" s="46">
        <f t="shared" si="1"/>
        <v>14514</v>
      </c>
      <c r="F19" s="47">
        <f t="shared" si="1"/>
        <v>16514</v>
      </c>
      <c r="G19" s="46">
        <f t="shared" si="1"/>
        <v>53263</v>
      </c>
      <c r="H19" s="48">
        <f t="shared" si="1"/>
        <v>53263</v>
      </c>
      <c r="I19" s="46">
        <f t="shared" si="1"/>
        <v>53601</v>
      </c>
      <c r="J19" s="46">
        <f t="shared" si="1"/>
        <v>56475.133999999998</v>
      </c>
      <c r="K19" s="46">
        <f t="shared" si="1"/>
        <v>60147.466101999999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126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125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39142.850460000016</v>
      </c>
      <c r="D4" s="20">
        <f t="shared" ref="D4:K4" si="0">SUM(D5:D7)</f>
        <v>46914.858150000007</v>
      </c>
      <c r="E4" s="20">
        <f t="shared" si="0"/>
        <v>14164</v>
      </c>
      <c r="F4" s="21">
        <f t="shared" si="0"/>
        <v>16039</v>
      </c>
      <c r="G4" s="20">
        <f t="shared" si="0"/>
        <v>52719</v>
      </c>
      <c r="H4" s="22">
        <f t="shared" si="0"/>
        <v>53171</v>
      </c>
      <c r="I4" s="20">
        <f t="shared" si="0"/>
        <v>53088</v>
      </c>
      <c r="J4" s="20">
        <f t="shared" si="0"/>
        <v>55938.536</v>
      </c>
      <c r="K4" s="20">
        <f t="shared" si="0"/>
        <v>59582.428408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33061.468700000012</v>
      </c>
      <c r="D5" s="28">
        <v>34581.524860000005</v>
      </c>
      <c r="E5" s="28">
        <v>5949</v>
      </c>
      <c r="F5" s="27">
        <v>5945</v>
      </c>
      <c r="G5" s="28">
        <v>43471</v>
      </c>
      <c r="H5" s="29">
        <v>45406</v>
      </c>
      <c r="I5" s="28">
        <v>42955</v>
      </c>
      <c r="J5" s="28">
        <v>45339.417999999998</v>
      </c>
      <c r="K5" s="29">
        <v>48421.557154000002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6078.3817600000011</v>
      </c>
      <c r="D6" s="33">
        <v>12333.333290000002</v>
      </c>
      <c r="E6" s="33">
        <v>8215</v>
      </c>
      <c r="F6" s="32">
        <v>10094</v>
      </c>
      <c r="G6" s="33">
        <v>9248</v>
      </c>
      <c r="H6" s="34">
        <v>7765</v>
      </c>
      <c r="I6" s="33">
        <v>10133</v>
      </c>
      <c r="J6" s="33">
        <v>10599.118000000004</v>
      </c>
      <c r="K6" s="34">
        <v>11160.871253999998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3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69</v>
      </c>
      <c r="H8" s="22">
        <f t="shared" si="1"/>
        <v>69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69</v>
      </c>
      <c r="H15" s="37">
        <v>69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165.83502999997299</v>
      </c>
      <c r="D16" s="20">
        <f t="shared" ref="D16:K16" si="2">SUM(D17:D23)</f>
        <v>1186.0933499999423</v>
      </c>
      <c r="E16" s="20">
        <f t="shared" si="2"/>
        <v>350</v>
      </c>
      <c r="F16" s="21">
        <f t="shared" si="2"/>
        <v>475</v>
      </c>
      <c r="G16" s="20">
        <f t="shared" si="2"/>
        <v>475</v>
      </c>
      <c r="H16" s="22">
        <f t="shared" si="2"/>
        <v>23</v>
      </c>
      <c r="I16" s="20">
        <f t="shared" si="2"/>
        <v>513</v>
      </c>
      <c r="J16" s="20">
        <f t="shared" si="2"/>
        <v>536.6</v>
      </c>
      <c r="K16" s="20">
        <f t="shared" si="2"/>
        <v>565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165.83502999997299</v>
      </c>
      <c r="D18" s="33">
        <v>565.64834999994218</v>
      </c>
      <c r="E18" s="33">
        <v>350</v>
      </c>
      <c r="F18" s="32">
        <v>475</v>
      </c>
      <c r="G18" s="33">
        <v>475</v>
      </c>
      <c r="H18" s="34">
        <v>23</v>
      </c>
      <c r="I18" s="33">
        <v>513</v>
      </c>
      <c r="J18" s="33">
        <v>536.6</v>
      </c>
      <c r="K18" s="34">
        <v>565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620.44500000000005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39308.685489999989</v>
      </c>
      <c r="D26" s="46">
        <f t="shared" ref="D26:K26" si="3">+D4+D8+D16+D24</f>
        <v>48100.951499999952</v>
      </c>
      <c r="E26" s="46">
        <f t="shared" si="3"/>
        <v>14514</v>
      </c>
      <c r="F26" s="47">
        <f t="shared" si="3"/>
        <v>16514</v>
      </c>
      <c r="G26" s="46">
        <f t="shared" si="3"/>
        <v>53263</v>
      </c>
      <c r="H26" s="48">
        <f t="shared" si="3"/>
        <v>53263</v>
      </c>
      <c r="I26" s="46">
        <f t="shared" si="3"/>
        <v>53601</v>
      </c>
      <c r="J26" s="46">
        <f t="shared" si="3"/>
        <v>56475.135999999999</v>
      </c>
      <c r="K26" s="46">
        <f t="shared" si="3"/>
        <v>60147.428408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126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125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6" t="s">
        <v>169</v>
      </c>
      <c r="C4" s="33">
        <v>7564.2797500000006</v>
      </c>
      <c r="D4" s="33">
        <v>9168.5608700000012</v>
      </c>
      <c r="E4" s="33">
        <v>17175</v>
      </c>
      <c r="F4" s="27">
        <v>9179.69</v>
      </c>
      <c r="G4" s="28">
        <v>9053.69</v>
      </c>
      <c r="H4" s="29">
        <v>9054</v>
      </c>
      <c r="I4" s="33">
        <v>10674.299800000001</v>
      </c>
      <c r="J4" s="33">
        <v>11233.580656200002</v>
      </c>
      <c r="K4" s="33">
        <v>11925.960430978601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170</v>
      </c>
      <c r="C5" s="33">
        <v>0</v>
      </c>
      <c r="D5" s="33">
        <v>0</v>
      </c>
      <c r="E5" s="33">
        <v>0</v>
      </c>
      <c r="F5" s="32">
        <v>0</v>
      </c>
      <c r="G5" s="33">
        <v>0</v>
      </c>
      <c r="H5" s="34">
        <v>0</v>
      </c>
      <c r="I5" s="33">
        <v>0</v>
      </c>
      <c r="J5" s="33">
        <v>0</v>
      </c>
      <c r="K5" s="33">
        <v>0</v>
      </c>
      <c r="Z5" s="53">
        <f t="shared" si="0"/>
        <v>1</v>
      </c>
      <c r="AA5" s="30">
        <v>8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7564.2797500000006</v>
      </c>
      <c r="D19" s="46">
        <f t="shared" ref="D19:K19" si="1">SUM(D4:D18)</f>
        <v>9168.5608700000012</v>
      </c>
      <c r="E19" s="46">
        <f t="shared" si="1"/>
        <v>17175</v>
      </c>
      <c r="F19" s="47">
        <f t="shared" si="1"/>
        <v>9179.69</v>
      </c>
      <c r="G19" s="46">
        <f t="shared" si="1"/>
        <v>9053.69</v>
      </c>
      <c r="H19" s="48">
        <f t="shared" si="1"/>
        <v>9054</v>
      </c>
      <c r="I19" s="46">
        <f t="shared" si="1"/>
        <v>10674.299800000001</v>
      </c>
      <c r="J19" s="46">
        <f t="shared" si="1"/>
        <v>11233.580656200002</v>
      </c>
      <c r="K19" s="46">
        <f t="shared" si="1"/>
        <v>11925.960430978601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126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125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7555.9096800000007</v>
      </c>
      <c r="D4" s="20">
        <f t="shared" ref="D4:K4" si="0">SUM(D5:D7)</f>
        <v>9145.0062099999996</v>
      </c>
      <c r="E4" s="20">
        <f t="shared" si="0"/>
        <v>17092</v>
      </c>
      <c r="F4" s="21">
        <f t="shared" si="0"/>
        <v>9135.11</v>
      </c>
      <c r="G4" s="20">
        <f t="shared" si="0"/>
        <v>9001.11</v>
      </c>
      <c r="H4" s="22">
        <f t="shared" si="0"/>
        <v>9001</v>
      </c>
      <c r="I4" s="20">
        <f t="shared" si="0"/>
        <v>10630.139800000001</v>
      </c>
      <c r="J4" s="20">
        <f t="shared" si="0"/>
        <v>11187.780216200001</v>
      </c>
      <c r="K4" s="20">
        <f t="shared" si="0"/>
        <v>11877.732567658599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6356.7329800000007</v>
      </c>
      <c r="D5" s="28">
        <v>7323.1579199999996</v>
      </c>
      <c r="E5" s="28">
        <v>15238</v>
      </c>
      <c r="F5" s="27">
        <v>7481</v>
      </c>
      <c r="G5" s="28">
        <v>7481</v>
      </c>
      <c r="H5" s="29">
        <v>7424</v>
      </c>
      <c r="I5" s="28">
        <v>8989</v>
      </c>
      <c r="J5" s="28">
        <v>9488.0776000000005</v>
      </c>
      <c r="K5" s="29">
        <v>10087.945712799999</v>
      </c>
      <c r="AA5" s="30">
        <v>8</v>
      </c>
    </row>
    <row r="6" spans="1:27" s="14" customFormat="1" ht="12.75" customHeight="1" x14ac:dyDescent="0.25">
      <c r="A6" s="31"/>
      <c r="B6" s="26" t="s">
        <v>9</v>
      </c>
      <c r="C6" s="32">
        <v>1199.1767</v>
      </c>
      <c r="D6" s="33">
        <v>1821.8482900000001</v>
      </c>
      <c r="E6" s="33">
        <v>1854</v>
      </c>
      <c r="F6" s="32">
        <v>1654.11</v>
      </c>
      <c r="G6" s="33">
        <v>1520.11</v>
      </c>
      <c r="H6" s="34">
        <v>1577</v>
      </c>
      <c r="I6" s="33">
        <v>1641.1398000000002</v>
      </c>
      <c r="J6" s="33">
        <v>1699.7026162</v>
      </c>
      <c r="K6" s="34">
        <v>1789.7868548585998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61</v>
      </c>
      <c r="F8" s="21">
        <f t="shared" si="1"/>
        <v>0</v>
      </c>
      <c r="G8" s="20">
        <f t="shared" si="1"/>
        <v>8</v>
      </c>
      <c r="H8" s="22">
        <f t="shared" si="1"/>
        <v>8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61</v>
      </c>
      <c r="F15" s="35">
        <v>0</v>
      </c>
      <c r="G15" s="36">
        <v>8</v>
      </c>
      <c r="H15" s="37">
        <v>8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8.3700700000000001</v>
      </c>
      <c r="D16" s="20">
        <f t="shared" ref="D16:K16" si="2">SUM(D17:D23)</f>
        <v>23.554659999999998</v>
      </c>
      <c r="E16" s="20">
        <f t="shared" si="2"/>
        <v>22</v>
      </c>
      <c r="F16" s="21">
        <f t="shared" si="2"/>
        <v>44.58</v>
      </c>
      <c r="G16" s="20">
        <f t="shared" si="2"/>
        <v>44.58</v>
      </c>
      <c r="H16" s="22">
        <f t="shared" si="2"/>
        <v>45</v>
      </c>
      <c r="I16" s="20">
        <f t="shared" si="2"/>
        <v>44.16</v>
      </c>
      <c r="J16" s="20">
        <f t="shared" si="2"/>
        <v>45.800439999997856</v>
      </c>
      <c r="K16" s="20">
        <f t="shared" si="2"/>
        <v>48.227863319997738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8.3700700000000001</v>
      </c>
      <c r="D18" s="33">
        <v>23.554659999999998</v>
      </c>
      <c r="E18" s="33">
        <v>22</v>
      </c>
      <c r="F18" s="32">
        <v>44.58</v>
      </c>
      <c r="G18" s="33">
        <v>44.58</v>
      </c>
      <c r="H18" s="34">
        <v>45</v>
      </c>
      <c r="I18" s="33">
        <v>44.16</v>
      </c>
      <c r="J18" s="33">
        <v>45.800439999997856</v>
      </c>
      <c r="K18" s="34">
        <v>48.227863319997738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7564.2797500000006</v>
      </c>
      <c r="D26" s="46">
        <f t="shared" ref="D26:K26" si="3">+D4+D8+D16+D24</f>
        <v>9168.5608699999993</v>
      </c>
      <c r="E26" s="46">
        <f t="shared" si="3"/>
        <v>17175</v>
      </c>
      <c r="F26" s="47">
        <f t="shared" si="3"/>
        <v>9179.69</v>
      </c>
      <c r="G26" s="46">
        <f t="shared" si="3"/>
        <v>9053.69</v>
      </c>
      <c r="H26" s="48">
        <f t="shared" si="3"/>
        <v>9054</v>
      </c>
      <c r="I26" s="46">
        <f t="shared" si="3"/>
        <v>10674.299800000001</v>
      </c>
      <c r="J26" s="46">
        <f t="shared" si="3"/>
        <v>11233.580656199998</v>
      </c>
      <c r="K26" s="46">
        <f t="shared" si="3"/>
        <v>11925.960430978597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126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125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6" t="s">
        <v>171</v>
      </c>
      <c r="C4" s="33">
        <v>46337.178249999983</v>
      </c>
      <c r="D4" s="33">
        <v>54694.441490000019</v>
      </c>
      <c r="E4" s="33">
        <v>59740</v>
      </c>
      <c r="F4" s="27">
        <v>79526.11</v>
      </c>
      <c r="G4" s="28">
        <v>63206.11</v>
      </c>
      <c r="H4" s="29">
        <v>63206</v>
      </c>
      <c r="I4" s="33">
        <v>75154.62</v>
      </c>
      <c r="J4" s="33">
        <v>74106.459780000005</v>
      </c>
      <c r="K4" s="33">
        <v>90418.102148339996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172</v>
      </c>
      <c r="C5" s="33">
        <v>0</v>
      </c>
      <c r="D5" s="33">
        <v>0</v>
      </c>
      <c r="E5" s="33">
        <v>0</v>
      </c>
      <c r="F5" s="32">
        <v>0</v>
      </c>
      <c r="G5" s="33">
        <v>0</v>
      </c>
      <c r="H5" s="34">
        <v>0</v>
      </c>
      <c r="I5" s="33">
        <v>0</v>
      </c>
      <c r="J5" s="33">
        <v>0</v>
      </c>
      <c r="K5" s="33">
        <v>0</v>
      </c>
      <c r="Z5" s="53">
        <f t="shared" si="0"/>
        <v>1</v>
      </c>
      <c r="AA5" s="30">
        <v>9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46337.178249999983</v>
      </c>
      <c r="D19" s="46">
        <f t="shared" ref="D19:K19" si="1">SUM(D4:D18)</f>
        <v>54694.441490000019</v>
      </c>
      <c r="E19" s="46">
        <f t="shared" si="1"/>
        <v>59740</v>
      </c>
      <c r="F19" s="47">
        <f t="shared" si="1"/>
        <v>79526.11</v>
      </c>
      <c r="G19" s="46">
        <f t="shared" si="1"/>
        <v>63206.11</v>
      </c>
      <c r="H19" s="48">
        <f t="shared" si="1"/>
        <v>63206</v>
      </c>
      <c r="I19" s="46">
        <f t="shared" si="1"/>
        <v>75154.62</v>
      </c>
      <c r="J19" s="46">
        <f t="shared" si="1"/>
        <v>74106.459780000005</v>
      </c>
      <c r="K19" s="46">
        <f t="shared" si="1"/>
        <v>90418.102148339996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126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125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45340.052709999989</v>
      </c>
      <c r="D4" s="20">
        <f t="shared" ref="D4:K4" si="0">SUM(D5:D7)</f>
        <v>54457.794679999992</v>
      </c>
      <c r="E4" s="20">
        <f t="shared" si="0"/>
        <v>59209</v>
      </c>
      <c r="F4" s="21">
        <f t="shared" si="0"/>
        <v>79245.049999999988</v>
      </c>
      <c r="G4" s="20">
        <f t="shared" si="0"/>
        <v>62871.05</v>
      </c>
      <c r="H4" s="22">
        <f t="shared" si="0"/>
        <v>62913</v>
      </c>
      <c r="I4" s="20">
        <f t="shared" si="0"/>
        <v>69877.5</v>
      </c>
      <c r="J4" s="20">
        <f t="shared" si="0"/>
        <v>73707.699500000002</v>
      </c>
      <c r="K4" s="20">
        <f t="shared" si="0"/>
        <v>89998.207573500011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34530.715129999997</v>
      </c>
      <c r="D5" s="28">
        <v>38322.933659999995</v>
      </c>
      <c r="E5" s="28">
        <v>40755</v>
      </c>
      <c r="F5" s="27">
        <v>57304</v>
      </c>
      <c r="G5" s="28">
        <v>42931</v>
      </c>
      <c r="H5" s="29">
        <v>43069</v>
      </c>
      <c r="I5" s="28">
        <v>46029</v>
      </c>
      <c r="J5" s="28">
        <v>48538.432000000001</v>
      </c>
      <c r="K5" s="29">
        <v>51911.968896000006</v>
      </c>
      <c r="AA5" s="30">
        <v>9</v>
      </c>
    </row>
    <row r="6" spans="1:27" s="14" customFormat="1" ht="12.75" customHeight="1" x14ac:dyDescent="0.25">
      <c r="A6" s="31"/>
      <c r="B6" s="26" t="s">
        <v>9</v>
      </c>
      <c r="C6" s="32">
        <v>10809.337579999996</v>
      </c>
      <c r="D6" s="33">
        <v>16134.861019999998</v>
      </c>
      <c r="E6" s="33">
        <v>18450</v>
      </c>
      <c r="F6" s="32">
        <v>21941.049999999996</v>
      </c>
      <c r="G6" s="33">
        <v>19940.05</v>
      </c>
      <c r="H6" s="34">
        <v>19844</v>
      </c>
      <c r="I6" s="33">
        <v>23848.500000000004</v>
      </c>
      <c r="J6" s="33">
        <v>25169.267500000002</v>
      </c>
      <c r="K6" s="34">
        <v>38086.238677500005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4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360</v>
      </c>
      <c r="F8" s="21">
        <f t="shared" si="1"/>
        <v>0</v>
      </c>
      <c r="G8" s="20">
        <f t="shared" si="1"/>
        <v>54</v>
      </c>
      <c r="H8" s="22">
        <f t="shared" si="1"/>
        <v>54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360</v>
      </c>
      <c r="F15" s="35">
        <v>0</v>
      </c>
      <c r="G15" s="36">
        <v>54</v>
      </c>
      <c r="H15" s="37">
        <v>54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997.1</v>
      </c>
      <c r="D16" s="20">
        <f t="shared" ref="D16:K16" si="2">SUM(D17:D23)</f>
        <v>236.6</v>
      </c>
      <c r="E16" s="20">
        <f t="shared" si="2"/>
        <v>171</v>
      </c>
      <c r="F16" s="21">
        <f t="shared" si="2"/>
        <v>281.10000000000002</v>
      </c>
      <c r="G16" s="20">
        <f t="shared" si="2"/>
        <v>281.10000000000002</v>
      </c>
      <c r="H16" s="22">
        <f t="shared" si="2"/>
        <v>239</v>
      </c>
      <c r="I16" s="20">
        <f t="shared" si="2"/>
        <v>5277.1</v>
      </c>
      <c r="J16" s="20">
        <f t="shared" si="2"/>
        <v>398.8</v>
      </c>
      <c r="K16" s="20">
        <f t="shared" si="2"/>
        <v>419.93639999999999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997.1</v>
      </c>
      <c r="D18" s="33">
        <v>236.6</v>
      </c>
      <c r="E18" s="33">
        <v>171</v>
      </c>
      <c r="F18" s="32">
        <v>281.10000000000002</v>
      </c>
      <c r="G18" s="33">
        <v>281.10000000000002</v>
      </c>
      <c r="H18" s="34">
        <v>239</v>
      </c>
      <c r="I18" s="33">
        <v>5277.1</v>
      </c>
      <c r="J18" s="33">
        <v>398.8</v>
      </c>
      <c r="K18" s="34">
        <v>419.93639999999999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46337.152709999988</v>
      </c>
      <c r="D26" s="46">
        <f t="shared" ref="D26:K26" si="3">+D4+D8+D16+D24</f>
        <v>54694.39467999999</v>
      </c>
      <c r="E26" s="46">
        <f t="shared" si="3"/>
        <v>59740</v>
      </c>
      <c r="F26" s="47">
        <f t="shared" si="3"/>
        <v>79526.149999999994</v>
      </c>
      <c r="G26" s="46">
        <f t="shared" si="3"/>
        <v>63206.15</v>
      </c>
      <c r="H26" s="48">
        <f t="shared" si="3"/>
        <v>63206</v>
      </c>
      <c r="I26" s="46">
        <f t="shared" si="3"/>
        <v>75154.600000000006</v>
      </c>
      <c r="J26" s="46">
        <f t="shared" si="3"/>
        <v>74106.499500000005</v>
      </c>
      <c r="K26" s="46">
        <f t="shared" si="3"/>
        <v>90418.143973500017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126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125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6" t="s">
        <v>173</v>
      </c>
      <c r="C4" s="33">
        <v>5880.3873000000003</v>
      </c>
      <c r="D4" s="33">
        <v>32544.807239999998</v>
      </c>
      <c r="E4" s="33">
        <v>31532</v>
      </c>
      <c r="F4" s="27">
        <v>36844</v>
      </c>
      <c r="G4" s="28">
        <v>23349</v>
      </c>
      <c r="H4" s="29">
        <v>23349</v>
      </c>
      <c r="I4" s="33">
        <v>26366.740000000005</v>
      </c>
      <c r="J4" s="33">
        <v>31747.240000000005</v>
      </c>
      <c r="K4" s="33">
        <v>42430.843720000004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174</v>
      </c>
      <c r="C5" s="33">
        <v>15645.2</v>
      </c>
      <c r="D5" s="33">
        <v>6993.9815699999999</v>
      </c>
      <c r="E5" s="33">
        <v>11109</v>
      </c>
      <c r="F5" s="32">
        <v>9604</v>
      </c>
      <c r="G5" s="33">
        <v>11085</v>
      </c>
      <c r="H5" s="34">
        <v>11085</v>
      </c>
      <c r="I5" s="33">
        <v>15814.399999999994</v>
      </c>
      <c r="J5" s="33">
        <v>10991.817667800206</v>
      </c>
      <c r="K5" s="33">
        <v>6007.8840041936164</v>
      </c>
      <c r="Z5" s="53">
        <f t="shared" si="0"/>
        <v>1</v>
      </c>
      <c r="AA5" s="30">
        <v>10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21525.587299999999</v>
      </c>
      <c r="D19" s="46">
        <f t="shared" ref="D19:K19" si="1">SUM(D4:D18)</f>
        <v>39538.788809999998</v>
      </c>
      <c r="E19" s="46">
        <f t="shared" si="1"/>
        <v>42641</v>
      </c>
      <c r="F19" s="47">
        <f t="shared" si="1"/>
        <v>46448</v>
      </c>
      <c r="G19" s="46">
        <f t="shared" si="1"/>
        <v>34434</v>
      </c>
      <c r="H19" s="48">
        <f t="shared" si="1"/>
        <v>34434</v>
      </c>
      <c r="I19" s="46">
        <f t="shared" si="1"/>
        <v>42181.14</v>
      </c>
      <c r="J19" s="46">
        <f t="shared" si="1"/>
        <v>42739.057667800211</v>
      </c>
      <c r="K19" s="46">
        <f t="shared" si="1"/>
        <v>48438.727724193624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126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125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-557.61269999999934</v>
      </c>
      <c r="D4" s="20">
        <f t="shared" ref="D4:K4" si="0">SUM(D5:D7)</f>
        <v>39538.788810000013</v>
      </c>
      <c r="E4" s="20">
        <f t="shared" si="0"/>
        <v>21660</v>
      </c>
      <c r="F4" s="21">
        <f t="shared" si="0"/>
        <v>23937</v>
      </c>
      <c r="G4" s="20">
        <f t="shared" si="0"/>
        <v>27389</v>
      </c>
      <c r="H4" s="22">
        <f t="shared" si="0"/>
        <v>27389</v>
      </c>
      <c r="I4" s="20">
        <f t="shared" si="0"/>
        <v>26866.190000000002</v>
      </c>
      <c r="J4" s="20">
        <f t="shared" si="0"/>
        <v>25039.133999999998</v>
      </c>
      <c r="K4" s="20">
        <f t="shared" si="0"/>
        <v>29800.708101999997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-15.75867</v>
      </c>
      <c r="D5" s="28">
        <v>5415.9633199999998</v>
      </c>
      <c r="E5" s="28">
        <v>13019</v>
      </c>
      <c r="F5" s="27">
        <v>8250</v>
      </c>
      <c r="G5" s="28">
        <v>13654</v>
      </c>
      <c r="H5" s="29">
        <v>17954</v>
      </c>
      <c r="I5" s="28">
        <v>15640</v>
      </c>
      <c r="J5" s="28">
        <v>17870.48</v>
      </c>
      <c r="K5" s="29">
        <v>19506.615439999998</v>
      </c>
      <c r="AA5" s="30">
        <v>10</v>
      </c>
    </row>
    <row r="6" spans="1:27" s="14" customFormat="1" ht="12.75" customHeight="1" x14ac:dyDescent="0.25">
      <c r="A6" s="31"/>
      <c r="B6" s="26" t="s">
        <v>9</v>
      </c>
      <c r="C6" s="32">
        <v>-541.85402999999928</v>
      </c>
      <c r="D6" s="33">
        <v>34122.82549000001</v>
      </c>
      <c r="E6" s="33">
        <v>8641</v>
      </c>
      <c r="F6" s="32">
        <v>15687</v>
      </c>
      <c r="G6" s="33">
        <v>13735</v>
      </c>
      <c r="H6" s="34">
        <v>9435</v>
      </c>
      <c r="I6" s="33">
        <v>11226.190000000002</v>
      </c>
      <c r="J6" s="33">
        <v>7168.6539999999995</v>
      </c>
      <c r="K6" s="34">
        <v>10294.092662000001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22083.200000000001</v>
      </c>
      <c r="D8" s="20">
        <f t="shared" ref="D8:K8" si="1">SUM(D9:D15)</f>
        <v>0</v>
      </c>
      <c r="E8" s="20">
        <f t="shared" si="1"/>
        <v>19844</v>
      </c>
      <c r="F8" s="21">
        <f t="shared" si="1"/>
        <v>21611</v>
      </c>
      <c r="G8" s="20">
        <f t="shared" si="1"/>
        <v>6895</v>
      </c>
      <c r="H8" s="22">
        <f t="shared" si="1"/>
        <v>6895</v>
      </c>
      <c r="I8" s="20">
        <f t="shared" si="1"/>
        <v>14999.950000000012</v>
      </c>
      <c r="J8" s="20">
        <f t="shared" si="1"/>
        <v>17499.923667800205</v>
      </c>
      <c r="K8" s="20">
        <f t="shared" si="1"/>
        <v>18427.419622193614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22083.200000000001</v>
      </c>
      <c r="D15" s="36">
        <v>0</v>
      </c>
      <c r="E15" s="36">
        <v>19844</v>
      </c>
      <c r="F15" s="35">
        <v>21611</v>
      </c>
      <c r="G15" s="36">
        <v>6895</v>
      </c>
      <c r="H15" s="37">
        <v>6895</v>
      </c>
      <c r="I15" s="36">
        <v>14999.950000000012</v>
      </c>
      <c r="J15" s="36">
        <v>17499.923667800205</v>
      </c>
      <c r="K15" s="37">
        <v>18427.419622193614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1137</v>
      </c>
      <c r="F16" s="21">
        <f t="shared" si="2"/>
        <v>900</v>
      </c>
      <c r="G16" s="20">
        <f t="shared" si="2"/>
        <v>150</v>
      </c>
      <c r="H16" s="22">
        <f t="shared" si="2"/>
        <v>150</v>
      </c>
      <c r="I16" s="20">
        <f t="shared" si="2"/>
        <v>315</v>
      </c>
      <c r="J16" s="20">
        <f t="shared" si="2"/>
        <v>200</v>
      </c>
      <c r="K16" s="20">
        <f t="shared" si="2"/>
        <v>210.6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750</v>
      </c>
      <c r="G17" s="28">
        <v>750</v>
      </c>
      <c r="H17" s="29">
        <v>750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1137</v>
      </c>
      <c r="F18" s="32">
        <v>150</v>
      </c>
      <c r="G18" s="33">
        <v>-600</v>
      </c>
      <c r="H18" s="34">
        <v>-600</v>
      </c>
      <c r="I18" s="33">
        <v>315</v>
      </c>
      <c r="J18" s="33">
        <v>200</v>
      </c>
      <c r="K18" s="34">
        <v>210.6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21525.587300000003</v>
      </c>
      <c r="D26" s="46">
        <f t="shared" ref="D26:K26" si="3">+D4+D8+D16+D24</f>
        <v>39538.788810000013</v>
      </c>
      <c r="E26" s="46">
        <f t="shared" si="3"/>
        <v>42641</v>
      </c>
      <c r="F26" s="47">
        <f t="shared" si="3"/>
        <v>46448</v>
      </c>
      <c r="G26" s="46">
        <f t="shared" si="3"/>
        <v>34434</v>
      </c>
      <c r="H26" s="48">
        <f t="shared" si="3"/>
        <v>34434</v>
      </c>
      <c r="I26" s="46">
        <f t="shared" si="3"/>
        <v>42181.140000000014</v>
      </c>
      <c r="J26" s="46">
        <f t="shared" si="3"/>
        <v>42739.057667800203</v>
      </c>
      <c r="K26" s="46">
        <f t="shared" si="3"/>
        <v>48438.72772419361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179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126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125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5" t="s">
        <v>128</v>
      </c>
      <c r="C4" s="33">
        <v>158916.06224</v>
      </c>
      <c r="D4" s="33">
        <v>145136.09403999997</v>
      </c>
      <c r="E4" s="33">
        <v>133108</v>
      </c>
      <c r="F4" s="27">
        <v>188602.5</v>
      </c>
      <c r="G4" s="28">
        <v>186942.5</v>
      </c>
      <c r="H4" s="29">
        <v>189942.71000000002</v>
      </c>
      <c r="I4" s="33">
        <v>202205.19520000002</v>
      </c>
      <c r="J4" s="33">
        <v>218401.67292479999</v>
      </c>
      <c r="K4" s="33">
        <v>231945.05958981439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136</v>
      </c>
      <c r="C5" s="33">
        <v>15184.42952</v>
      </c>
      <c r="D5" s="33">
        <v>9486.055049999999</v>
      </c>
      <c r="E5" s="33">
        <v>13752</v>
      </c>
      <c r="F5" s="32">
        <v>24097.199999999997</v>
      </c>
      <c r="G5" s="33">
        <v>73818.2</v>
      </c>
      <c r="H5" s="34">
        <v>73818</v>
      </c>
      <c r="I5" s="33">
        <v>75399.219459440006</v>
      </c>
      <c r="J5" s="33">
        <v>51147.167136183198</v>
      </c>
      <c r="K5" s="33">
        <v>54602.956994400905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138</v>
      </c>
      <c r="C6" s="33">
        <v>317693.73570000031</v>
      </c>
      <c r="D6" s="33">
        <v>370879.22669999994</v>
      </c>
      <c r="E6" s="33">
        <v>474252</v>
      </c>
      <c r="F6" s="32">
        <v>385262</v>
      </c>
      <c r="G6" s="33">
        <v>361825</v>
      </c>
      <c r="H6" s="34">
        <v>372968</v>
      </c>
      <c r="I6" s="33">
        <v>347185.3</v>
      </c>
      <c r="J6" s="33">
        <v>387191.31928000005</v>
      </c>
      <c r="K6" s="33">
        <v>436845.15020184004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140</v>
      </c>
      <c r="C7" s="33">
        <v>10093.95801</v>
      </c>
      <c r="D7" s="33">
        <v>13740.156510000001</v>
      </c>
      <c r="E7" s="33">
        <v>19569</v>
      </c>
      <c r="F7" s="32">
        <v>85174</v>
      </c>
      <c r="G7" s="33">
        <v>88305</v>
      </c>
      <c r="H7" s="34">
        <v>88305</v>
      </c>
      <c r="I7" s="33">
        <v>103993.2</v>
      </c>
      <c r="J7" s="33">
        <v>95784.210399999894</v>
      </c>
      <c r="K7" s="33">
        <v>96799.046151199916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142</v>
      </c>
      <c r="C8" s="33">
        <v>39308.685489999989</v>
      </c>
      <c r="D8" s="33">
        <v>48100.951499999952</v>
      </c>
      <c r="E8" s="33">
        <v>14514</v>
      </c>
      <c r="F8" s="32">
        <v>16514</v>
      </c>
      <c r="G8" s="33">
        <v>53263</v>
      </c>
      <c r="H8" s="34">
        <v>53263</v>
      </c>
      <c r="I8" s="33">
        <v>53601</v>
      </c>
      <c r="J8" s="33">
        <v>56475.135999999999</v>
      </c>
      <c r="K8" s="33">
        <v>60147.428408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144</v>
      </c>
      <c r="C9" s="33">
        <v>7564.2797500000006</v>
      </c>
      <c r="D9" s="33">
        <v>9168.5608699999993</v>
      </c>
      <c r="E9" s="33">
        <v>17175</v>
      </c>
      <c r="F9" s="32">
        <v>9179.69</v>
      </c>
      <c r="G9" s="33">
        <v>9053.69</v>
      </c>
      <c r="H9" s="34">
        <v>9054</v>
      </c>
      <c r="I9" s="33">
        <v>10674.299800000001</v>
      </c>
      <c r="J9" s="33">
        <v>11233.580656199998</v>
      </c>
      <c r="K9" s="33">
        <v>11925.960430978597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146</v>
      </c>
      <c r="C10" s="33">
        <v>46337.152709999988</v>
      </c>
      <c r="D10" s="33">
        <v>54694.39467999999</v>
      </c>
      <c r="E10" s="33">
        <v>59740</v>
      </c>
      <c r="F10" s="32">
        <v>79526.149999999994</v>
      </c>
      <c r="G10" s="33">
        <v>63206.15</v>
      </c>
      <c r="H10" s="34">
        <v>63206</v>
      </c>
      <c r="I10" s="33">
        <v>75154.600000000006</v>
      </c>
      <c r="J10" s="33">
        <v>74106.499500000005</v>
      </c>
      <c r="K10" s="33">
        <v>90418.143973500017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148</v>
      </c>
      <c r="C11" s="33">
        <v>21525.587300000003</v>
      </c>
      <c r="D11" s="33">
        <v>39538.788810000013</v>
      </c>
      <c r="E11" s="33">
        <v>42641</v>
      </c>
      <c r="F11" s="32">
        <v>46448</v>
      </c>
      <c r="G11" s="33">
        <v>34434</v>
      </c>
      <c r="H11" s="34">
        <v>34434</v>
      </c>
      <c r="I11" s="33">
        <v>42181.140000000014</v>
      </c>
      <c r="J11" s="33">
        <v>42739.057667800203</v>
      </c>
      <c r="K11" s="33">
        <v>48438.72772419361</v>
      </c>
      <c r="Z11" s="53">
        <f t="shared" si="0"/>
        <v>1</v>
      </c>
    </row>
    <row r="12" spans="1:27" s="14" customFormat="1" ht="12.75" hidden="1" customHeight="1" x14ac:dyDescent="0.25">
      <c r="A12" s="25"/>
      <c r="B12" s="56" t="s">
        <v>150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130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131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132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133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134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135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616623.89072000026</v>
      </c>
      <c r="D19" s="46">
        <f t="shared" ref="D19:K19" si="1">SUM(D4:D18)</f>
        <v>690744.22816000006</v>
      </c>
      <c r="E19" s="46">
        <f t="shared" si="1"/>
        <v>774751</v>
      </c>
      <c r="F19" s="47">
        <f t="shared" si="1"/>
        <v>834803.53999999992</v>
      </c>
      <c r="G19" s="46">
        <f t="shared" si="1"/>
        <v>870847.53999999992</v>
      </c>
      <c r="H19" s="48">
        <f t="shared" si="1"/>
        <v>884990.71</v>
      </c>
      <c r="I19" s="46">
        <f t="shared" si="1"/>
        <v>910393.95445944008</v>
      </c>
      <c r="J19" s="46">
        <f t="shared" si="1"/>
        <v>937078.64356498339</v>
      </c>
      <c r="K19" s="46">
        <f t="shared" si="1"/>
        <v>1031122.4734739275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126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177</v>
      </c>
      <c r="L3" s="17" t="s">
        <v>125</v>
      </c>
      <c r="M3" s="17" t="s">
        <v>127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1821</v>
      </c>
      <c r="F9" s="72">
        <f t="shared" ref="F9:M9" si="1">F10+F19</f>
        <v>5998</v>
      </c>
      <c r="G9" s="72">
        <f t="shared" si="1"/>
        <v>4859</v>
      </c>
      <c r="H9" s="73">
        <f t="shared" si="1"/>
        <v>7264</v>
      </c>
      <c r="I9" s="72">
        <f t="shared" si="1"/>
        <v>6919</v>
      </c>
      <c r="J9" s="74">
        <f t="shared" si="1"/>
        <v>6919</v>
      </c>
      <c r="K9" s="72">
        <f t="shared" si="1"/>
        <v>9330</v>
      </c>
      <c r="L9" s="72">
        <f t="shared" si="1"/>
        <v>9650</v>
      </c>
      <c r="M9" s="72">
        <f t="shared" si="1"/>
        <v>9905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1821</v>
      </c>
      <c r="F10" s="100">
        <f t="shared" ref="F10:M10" si="2">SUM(F11:F13)</f>
        <v>5998</v>
      </c>
      <c r="G10" s="100">
        <f t="shared" si="2"/>
        <v>4859</v>
      </c>
      <c r="H10" s="101">
        <f t="shared" si="2"/>
        <v>7264</v>
      </c>
      <c r="I10" s="100">
        <f t="shared" si="2"/>
        <v>6919</v>
      </c>
      <c r="J10" s="102">
        <f t="shared" si="2"/>
        <v>6919</v>
      </c>
      <c r="K10" s="100">
        <f t="shared" si="2"/>
        <v>9330</v>
      </c>
      <c r="L10" s="100">
        <f t="shared" si="2"/>
        <v>9650</v>
      </c>
      <c r="M10" s="100">
        <f t="shared" si="2"/>
        <v>9905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251</v>
      </c>
      <c r="F11" s="79">
        <v>255</v>
      </c>
      <c r="G11" s="79">
        <v>258</v>
      </c>
      <c r="H11" s="80">
        <v>262</v>
      </c>
      <c r="I11" s="79">
        <v>262</v>
      </c>
      <c r="J11" s="81">
        <v>262</v>
      </c>
      <c r="K11" s="79">
        <v>265</v>
      </c>
      <c r="L11" s="79">
        <v>270</v>
      </c>
      <c r="M11" s="79">
        <v>275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1036</v>
      </c>
      <c r="F12" s="86">
        <v>3997</v>
      </c>
      <c r="G12" s="86">
        <v>2822</v>
      </c>
      <c r="H12" s="87">
        <v>4852</v>
      </c>
      <c r="I12" s="86">
        <v>4507</v>
      </c>
      <c r="J12" s="88">
        <v>4507</v>
      </c>
      <c r="K12" s="86">
        <v>6865</v>
      </c>
      <c r="L12" s="86">
        <v>7130</v>
      </c>
      <c r="M12" s="86">
        <v>7330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534</v>
      </c>
      <c r="F13" s="86">
        <v>1746</v>
      </c>
      <c r="G13" s="86">
        <v>1779</v>
      </c>
      <c r="H13" s="87">
        <v>2150</v>
      </c>
      <c r="I13" s="86">
        <v>2150</v>
      </c>
      <c r="J13" s="88">
        <v>2150</v>
      </c>
      <c r="K13" s="86">
        <v>2200</v>
      </c>
      <c r="L13" s="86">
        <v>2250</v>
      </c>
      <c r="M13" s="86">
        <v>2300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339</v>
      </c>
      <c r="F15" s="79">
        <v>405</v>
      </c>
      <c r="G15" s="79">
        <v>565</v>
      </c>
      <c r="H15" s="80">
        <v>550</v>
      </c>
      <c r="I15" s="79">
        <v>550</v>
      </c>
      <c r="J15" s="81">
        <v>550</v>
      </c>
      <c r="K15" s="79">
        <v>1200</v>
      </c>
      <c r="L15" s="79">
        <v>1250</v>
      </c>
      <c r="M15" s="81">
        <v>1275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895</v>
      </c>
      <c r="F16" s="86">
        <v>901</v>
      </c>
      <c r="G16" s="86">
        <v>1414</v>
      </c>
      <c r="H16" s="87">
        <v>1600</v>
      </c>
      <c r="I16" s="86">
        <v>1600</v>
      </c>
      <c r="J16" s="88">
        <v>1600</v>
      </c>
      <c r="K16" s="86">
        <v>1765</v>
      </c>
      <c r="L16" s="86">
        <v>1846</v>
      </c>
      <c r="M16" s="88">
        <v>1816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1360</v>
      </c>
      <c r="F29" s="72">
        <v>447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176</v>
      </c>
      <c r="F31" s="131">
        <f t="shared" ref="F31:M31" si="4">SUM(F32:F34)</f>
        <v>18</v>
      </c>
      <c r="G31" s="131">
        <f t="shared" si="4"/>
        <v>21</v>
      </c>
      <c r="H31" s="132">
        <f t="shared" si="4"/>
        <v>21</v>
      </c>
      <c r="I31" s="131">
        <f t="shared" si="4"/>
        <v>21</v>
      </c>
      <c r="J31" s="133">
        <f t="shared" si="4"/>
        <v>21</v>
      </c>
      <c r="K31" s="131">
        <f t="shared" si="4"/>
        <v>22</v>
      </c>
      <c r="L31" s="131">
        <f t="shared" si="4"/>
        <v>23.165999999999997</v>
      </c>
      <c r="M31" s="131">
        <f t="shared" si="4"/>
        <v>24.440129999999996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176</v>
      </c>
      <c r="F32" s="79">
        <v>18</v>
      </c>
      <c r="G32" s="79">
        <v>21</v>
      </c>
      <c r="H32" s="80">
        <v>21</v>
      </c>
      <c r="I32" s="79">
        <v>21</v>
      </c>
      <c r="J32" s="81">
        <v>21</v>
      </c>
      <c r="K32" s="79">
        <v>22</v>
      </c>
      <c r="L32" s="79">
        <v>23.165999999999997</v>
      </c>
      <c r="M32" s="79">
        <v>24.440129999999996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2786</v>
      </c>
      <c r="F36" s="72">
        <f t="shared" ref="F36:M36" si="5">SUM(F37:F38)</f>
        <v>425</v>
      </c>
      <c r="G36" s="72">
        <f t="shared" si="5"/>
        <v>2402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1000</v>
      </c>
      <c r="L36" s="72">
        <f t="shared" si="5"/>
        <v>1010</v>
      </c>
      <c r="M36" s="72">
        <f t="shared" si="5"/>
        <v>1030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2786</v>
      </c>
      <c r="F38" s="93">
        <v>425</v>
      </c>
      <c r="G38" s="93">
        <v>2402</v>
      </c>
      <c r="H38" s="94">
        <v>0</v>
      </c>
      <c r="I38" s="93">
        <v>0</v>
      </c>
      <c r="J38" s="95">
        <v>0</v>
      </c>
      <c r="K38" s="93">
        <v>1000</v>
      </c>
      <c r="L38" s="93">
        <v>1010</v>
      </c>
      <c r="M38" s="93">
        <v>1030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1853</v>
      </c>
      <c r="F39" s="72">
        <v>349</v>
      </c>
      <c r="G39" s="72">
        <v>258</v>
      </c>
      <c r="H39" s="73">
        <v>405</v>
      </c>
      <c r="I39" s="72">
        <v>750</v>
      </c>
      <c r="J39" s="74">
        <v>750</v>
      </c>
      <c r="K39" s="72">
        <v>915</v>
      </c>
      <c r="L39" s="72">
        <v>920</v>
      </c>
      <c r="M39" s="72">
        <v>940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7996</v>
      </c>
      <c r="F40" s="46">
        <f t="shared" ref="F40:M40" si="6">F4+F9+F21+F29+F31+F36+F39</f>
        <v>7237</v>
      </c>
      <c r="G40" s="46">
        <f t="shared" si="6"/>
        <v>7540</v>
      </c>
      <c r="H40" s="47">
        <f t="shared" si="6"/>
        <v>7690</v>
      </c>
      <c r="I40" s="46">
        <f t="shared" si="6"/>
        <v>7690</v>
      </c>
      <c r="J40" s="48">
        <f t="shared" si="6"/>
        <v>7690</v>
      </c>
      <c r="K40" s="46">
        <f t="shared" si="6"/>
        <v>11267</v>
      </c>
      <c r="L40" s="46">
        <f t="shared" si="6"/>
        <v>11603.165999999999</v>
      </c>
      <c r="M40" s="46">
        <f t="shared" si="6"/>
        <v>11899.440130000001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126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177</v>
      </c>
      <c r="L3" s="17" t="s">
        <v>125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455470.44412999984</v>
      </c>
      <c r="F4" s="72">
        <f t="shared" ref="F4:M4" si="0">F5+F8+F47</f>
        <v>522153.46663000004</v>
      </c>
      <c r="G4" s="72">
        <f t="shared" si="0"/>
        <v>541412</v>
      </c>
      <c r="H4" s="73">
        <f t="shared" si="0"/>
        <v>598420.03</v>
      </c>
      <c r="I4" s="72">
        <f t="shared" si="0"/>
        <v>597148.03</v>
      </c>
      <c r="J4" s="74">
        <f t="shared" si="0"/>
        <v>612051.56999999995</v>
      </c>
      <c r="K4" s="72">
        <f t="shared" si="0"/>
        <v>653101.50613944</v>
      </c>
      <c r="L4" s="72">
        <f t="shared" si="0"/>
        <v>685019.3107939231</v>
      </c>
      <c r="M4" s="72">
        <f t="shared" si="0"/>
        <v>753348.32726600114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327043.82418999984</v>
      </c>
      <c r="F5" s="100">
        <f t="shared" ref="F5:M5" si="1">SUM(F6:F7)</f>
        <v>347047.68458</v>
      </c>
      <c r="G5" s="100">
        <f t="shared" si="1"/>
        <v>385457</v>
      </c>
      <c r="H5" s="101">
        <f t="shared" si="1"/>
        <v>415511</v>
      </c>
      <c r="I5" s="100">
        <f t="shared" si="1"/>
        <v>417529</v>
      </c>
      <c r="J5" s="102">
        <f t="shared" si="1"/>
        <v>426584</v>
      </c>
      <c r="K5" s="100">
        <f t="shared" si="1"/>
        <v>454119.183968</v>
      </c>
      <c r="L5" s="100">
        <f t="shared" si="1"/>
        <v>484776.40088273375</v>
      </c>
      <c r="M5" s="100">
        <f t="shared" si="1"/>
        <v>527092.33312951878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280149.87164999987</v>
      </c>
      <c r="F6" s="79">
        <v>295306.42398999998</v>
      </c>
      <c r="G6" s="79">
        <v>336712</v>
      </c>
      <c r="H6" s="80">
        <v>370423</v>
      </c>
      <c r="I6" s="79">
        <v>376784</v>
      </c>
      <c r="J6" s="81">
        <v>379986</v>
      </c>
      <c r="K6" s="79">
        <v>405922.19304799999</v>
      </c>
      <c r="L6" s="79">
        <v>435560.46865085087</v>
      </c>
      <c r="M6" s="79">
        <v>473619.80648934608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46893.952539999998</v>
      </c>
      <c r="F7" s="93">
        <v>51741.260589999998</v>
      </c>
      <c r="G7" s="93">
        <v>48745</v>
      </c>
      <c r="H7" s="94">
        <v>45088</v>
      </c>
      <c r="I7" s="93">
        <v>40745</v>
      </c>
      <c r="J7" s="95">
        <v>46598</v>
      </c>
      <c r="K7" s="93">
        <v>48196.990919999997</v>
      </c>
      <c r="L7" s="93">
        <v>49215.9322318829</v>
      </c>
      <c r="M7" s="93">
        <v>53472.526640172684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128216.36051000003</v>
      </c>
      <c r="F8" s="100">
        <f t="shared" ref="F8:M8" si="2">SUM(F9:F46)</f>
        <v>175066.02302000002</v>
      </c>
      <c r="G8" s="100">
        <f t="shared" si="2"/>
        <v>155253</v>
      </c>
      <c r="H8" s="101">
        <f t="shared" si="2"/>
        <v>182909.02999999997</v>
      </c>
      <c r="I8" s="100">
        <f t="shared" si="2"/>
        <v>179619.02999999997</v>
      </c>
      <c r="J8" s="102">
        <f t="shared" si="2"/>
        <v>185467.56999999998</v>
      </c>
      <c r="K8" s="100">
        <f t="shared" si="2"/>
        <v>198982.32217144</v>
      </c>
      <c r="L8" s="100">
        <f t="shared" si="2"/>
        <v>200242.90991118932</v>
      </c>
      <c r="M8" s="100">
        <f t="shared" si="2"/>
        <v>226255.99413648233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2386.9703500000001</v>
      </c>
      <c r="F9" s="79">
        <v>2657.8049299999998</v>
      </c>
      <c r="G9" s="79">
        <v>5407</v>
      </c>
      <c r="H9" s="80">
        <v>7977.5104600000004</v>
      </c>
      <c r="I9" s="79">
        <v>7977.5104600000004</v>
      </c>
      <c r="J9" s="81">
        <v>6484.18</v>
      </c>
      <c r="K9" s="79">
        <v>6533.3093600000002</v>
      </c>
      <c r="L9" s="79">
        <v>8670.6698334544581</v>
      </c>
      <c r="M9" s="79">
        <v>8618.4153346275416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2042.2766100000001</v>
      </c>
      <c r="F10" s="86">
        <v>1103.8256999999999</v>
      </c>
      <c r="G10" s="86">
        <v>3735</v>
      </c>
      <c r="H10" s="87">
        <v>3893.81</v>
      </c>
      <c r="I10" s="86">
        <v>3081.81</v>
      </c>
      <c r="J10" s="88">
        <v>3883.94</v>
      </c>
      <c r="K10" s="86">
        <v>3444.4342000000001</v>
      </c>
      <c r="L10" s="86">
        <v>3692.0843775108433</v>
      </c>
      <c r="M10" s="86">
        <v>3624.5148495189183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681.54213000000004</v>
      </c>
      <c r="F11" s="86">
        <v>1114.5528999999999</v>
      </c>
      <c r="G11" s="86">
        <v>208</v>
      </c>
      <c r="H11" s="87">
        <v>4134.1000000000004</v>
      </c>
      <c r="I11" s="86">
        <v>3134.1000000000004</v>
      </c>
      <c r="J11" s="88">
        <v>2318</v>
      </c>
      <c r="K11" s="86">
        <v>6391.7538000000004</v>
      </c>
      <c r="L11" s="86">
        <v>4946.6758490674702</v>
      </c>
      <c r="M11" s="86">
        <v>5309.6996690680462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4598.4897299999993</v>
      </c>
      <c r="F12" s="86">
        <v>4346.7092899999998</v>
      </c>
      <c r="G12" s="86">
        <v>2682</v>
      </c>
      <c r="H12" s="87">
        <v>3960</v>
      </c>
      <c r="I12" s="86">
        <v>3960</v>
      </c>
      <c r="J12" s="88">
        <v>3960</v>
      </c>
      <c r="K12" s="86">
        <v>3918</v>
      </c>
      <c r="L12" s="86">
        <v>1310</v>
      </c>
      <c r="M12" s="86">
        <v>1379.4299999999998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3788.3326900000006</v>
      </c>
      <c r="F14" s="86">
        <v>2986.7001300000002</v>
      </c>
      <c r="G14" s="86">
        <v>3075</v>
      </c>
      <c r="H14" s="87">
        <v>7579.4400000000005</v>
      </c>
      <c r="I14" s="86">
        <v>6687.4400000000005</v>
      </c>
      <c r="J14" s="88">
        <v>4834</v>
      </c>
      <c r="K14" s="86">
        <v>4135.5871999999999</v>
      </c>
      <c r="L14" s="86">
        <v>4304.6939062481924</v>
      </c>
      <c r="M14" s="86">
        <v>4663.3426832793466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10940.499230000001</v>
      </c>
      <c r="F15" s="86">
        <v>7382.4155999999994</v>
      </c>
      <c r="G15" s="86">
        <v>7461.5</v>
      </c>
      <c r="H15" s="87">
        <v>10031.33</v>
      </c>
      <c r="I15" s="86">
        <v>10031.33</v>
      </c>
      <c r="J15" s="88">
        <v>6723.85</v>
      </c>
      <c r="K15" s="86">
        <v>12570.339400000001</v>
      </c>
      <c r="L15" s="86">
        <v>11290.426224578314</v>
      </c>
      <c r="M15" s="86">
        <v>11572.918814480965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1454.5868399999999</v>
      </c>
      <c r="F16" s="86">
        <v>405.77636000000001</v>
      </c>
      <c r="G16" s="86">
        <v>350.5</v>
      </c>
      <c r="H16" s="87">
        <v>1671.1200000000001</v>
      </c>
      <c r="I16" s="86">
        <v>1671.1200000000001</v>
      </c>
      <c r="J16" s="88">
        <v>1668.0700000000002</v>
      </c>
      <c r="K16" s="86">
        <v>543.01400000000001</v>
      </c>
      <c r="L16" s="86">
        <v>155.03811999999999</v>
      </c>
      <c r="M16" s="86">
        <v>163.25514035999998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2614.8079900000002</v>
      </c>
      <c r="F17" s="86">
        <v>1925.6422499999999</v>
      </c>
      <c r="G17" s="86">
        <v>2179</v>
      </c>
      <c r="H17" s="87">
        <v>2088.87</v>
      </c>
      <c r="I17" s="86">
        <v>10638.869999999999</v>
      </c>
      <c r="J17" s="88">
        <v>9749</v>
      </c>
      <c r="K17" s="86">
        <v>2102.3760000000002</v>
      </c>
      <c r="L17" s="86">
        <v>1462.270344</v>
      </c>
      <c r="M17" s="86">
        <v>1539.7706722319999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2192.5766100000001</v>
      </c>
      <c r="F18" s="86">
        <v>26999.90222</v>
      </c>
      <c r="G18" s="86">
        <v>4852</v>
      </c>
      <c r="H18" s="87">
        <v>2536.58</v>
      </c>
      <c r="I18" s="86">
        <v>3781.58</v>
      </c>
      <c r="J18" s="88">
        <v>289.58</v>
      </c>
      <c r="K18" s="86">
        <v>2207.84</v>
      </c>
      <c r="L18" s="86">
        <v>5.0731000000000002</v>
      </c>
      <c r="M18" s="86">
        <v>1706.3419742999999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212.02932999999999</v>
      </c>
      <c r="F19" s="86">
        <v>172.03150000000002</v>
      </c>
      <c r="G19" s="86">
        <v>220</v>
      </c>
      <c r="H19" s="87">
        <v>283.14</v>
      </c>
      <c r="I19" s="86">
        <v>283.14</v>
      </c>
      <c r="J19" s="88">
        <v>286.74</v>
      </c>
      <c r="K19" s="86">
        <v>303.8</v>
      </c>
      <c r="L19" s="86">
        <v>314.57219999999995</v>
      </c>
      <c r="M19" s="86">
        <v>331.24452659999992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637.39624000000003</v>
      </c>
      <c r="F21" s="86">
        <v>5544.2184100000004</v>
      </c>
      <c r="G21" s="86">
        <v>1393</v>
      </c>
      <c r="H21" s="87">
        <v>1800.4</v>
      </c>
      <c r="I21" s="86">
        <v>2808.4</v>
      </c>
      <c r="J21" s="88">
        <v>4638</v>
      </c>
      <c r="K21" s="86">
        <v>1960</v>
      </c>
      <c r="L21" s="86">
        <v>3529.24</v>
      </c>
      <c r="M21" s="86">
        <v>3716.2897199999998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2848.0838800000001</v>
      </c>
      <c r="F22" s="86">
        <v>4462.9540099999995</v>
      </c>
      <c r="G22" s="86">
        <v>4500.5</v>
      </c>
      <c r="H22" s="87">
        <v>4249.57</v>
      </c>
      <c r="I22" s="86">
        <v>4249.57</v>
      </c>
      <c r="J22" s="88">
        <v>2836.95</v>
      </c>
      <c r="K22" s="86">
        <v>5298.9367999999995</v>
      </c>
      <c r="L22" s="86">
        <v>6389.2896718506036</v>
      </c>
      <c r="M22" s="86">
        <v>5275.922024458685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1053.68497</v>
      </c>
      <c r="F23" s="86">
        <v>4468.9397800000006</v>
      </c>
      <c r="G23" s="86">
        <v>5635</v>
      </c>
      <c r="H23" s="87">
        <v>10192.93</v>
      </c>
      <c r="I23" s="86">
        <v>8192.93</v>
      </c>
      <c r="J23" s="88">
        <v>5518.45</v>
      </c>
      <c r="K23" s="86">
        <v>12124.1036</v>
      </c>
      <c r="L23" s="86">
        <v>10730.155570400002</v>
      </c>
      <c r="M23" s="86">
        <v>22881.853815631202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32.799999999999997</v>
      </c>
      <c r="F24" s="86">
        <v>111.66082</v>
      </c>
      <c r="G24" s="86">
        <v>237</v>
      </c>
      <c r="H24" s="87">
        <v>229.35</v>
      </c>
      <c r="I24" s="86">
        <v>481.34999999999997</v>
      </c>
      <c r="J24" s="88">
        <v>301.95</v>
      </c>
      <c r="K24" s="86">
        <v>214.97200000000001</v>
      </c>
      <c r="L24" s="86">
        <v>67.676627999999994</v>
      </c>
      <c r="M24" s="86">
        <v>76.263489284000002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1.1516999999999999</v>
      </c>
      <c r="F25" s="86">
        <v>0</v>
      </c>
      <c r="G25" s="86">
        <v>0</v>
      </c>
      <c r="H25" s="87">
        <v>0.99</v>
      </c>
      <c r="I25" s="86">
        <v>0.99</v>
      </c>
      <c r="J25" s="88">
        <v>9133</v>
      </c>
      <c r="K25" s="86">
        <v>1.96</v>
      </c>
      <c r="L25" s="86">
        <v>2.0292400000000002</v>
      </c>
      <c r="M25" s="86">
        <v>2.1367897199999999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50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567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2966</v>
      </c>
      <c r="K28" s="86">
        <v>200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1307.93595</v>
      </c>
      <c r="F29" s="86">
        <v>103.34771999999998</v>
      </c>
      <c r="G29" s="86">
        <v>103.4</v>
      </c>
      <c r="H29" s="87">
        <v>109.84</v>
      </c>
      <c r="I29" s="86">
        <v>109.84</v>
      </c>
      <c r="J29" s="88">
        <v>109.84</v>
      </c>
      <c r="K29" s="86">
        <v>1620.4228000000001</v>
      </c>
      <c r="L29" s="86">
        <v>101.95653710361445</v>
      </c>
      <c r="M29" s="86">
        <v>107.36023357010605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628.13382999999999</v>
      </c>
      <c r="F30" s="86">
        <v>1404.1618900000001</v>
      </c>
      <c r="G30" s="86">
        <v>1254</v>
      </c>
      <c r="H30" s="87">
        <v>1406.1100000000001</v>
      </c>
      <c r="I30" s="86">
        <v>1406.1100000000001</v>
      </c>
      <c r="J30" s="88">
        <v>1167.25</v>
      </c>
      <c r="K30" s="86">
        <v>2350.8208</v>
      </c>
      <c r="L30" s="86">
        <v>1153.1690968</v>
      </c>
      <c r="M30" s="86">
        <v>1214.2870589304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75.115629999999996</v>
      </c>
      <c r="F31" s="86">
        <v>87.55292</v>
      </c>
      <c r="G31" s="86">
        <v>69.5</v>
      </c>
      <c r="H31" s="87">
        <v>106.75</v>
      </c>
      <c r="I31" s="86">
        <v>106.75</v>
      </c>
      <c r="J31" s="88">
        <v>106.75</v>
      </c>
      <c r="K31" s="86">
        <v>106.72320000000001</v>
      </c>
      <c r="L31" s="86">
        <v>107.38738080000002</v>
      </c>
      <c r="M31" s="86">
        <v>113.0789119824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666.73603000000003</v>
      </c>
      <c r="F32" s="86">
        <v>1250.6695999999999</v>
      </c>
      <c r="G32" s="86">
        <v>1588.5</v>
      </c>
      <c r="H32" s="87">
        <v>1906.8200000000002</v>
      </c>
      <c r="I32" s="86">
        <v>1906.8200000000002</v>
      </c>
      <c r="J32" s="88">
        <v>1721.91</v>
      </c>
      <c r="K32" s="86">
        <v>2141.9190000000003</v>
      </c>
      <c r="L32" s="86">
        <v>1794.3202175397591</v>
      </c>
      <c r="M32" s="86">
        <v>1889.4191890693662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403.64532000000003</v>
      </c>
      <c r="F33" s="86">
        <v>155.26352</v>
      </c>
      <c r="G33" s="86">
        <v>36</v>
      </c>
      <c r="H33" s="87">
        <v>117.92</v>
      </c>
      <c r="I33" s="86">
        <v>117.92</v>
      </c>
      <c r="J33" s="88">
        <v>165.89999999999998</v>
      </c>
      <c r="K33" s="86">
        <v>184.68360000000001</v>
      </c>
      <c r="L33" s="86">
        <v>180.50138259999997</v>
      </c>
      <c r="M33" s="86">
        <v>190.06795587779999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975.15766000000008</v>
      </c>
      <c r="F34" s="86">
        <v>486.58875</v>
      </c>
      <c r="G34" s="86">
        <v>606</v>
      </c>
      <c r="H34" s="87">
        <v>1282.07</v>
      </c>
      <c r="I34" s="86">
        <v>1272.07</v>
      </c>
      <c r="J34" s="88">
        <v>799.5</v>
      </c>
      <c r="K34" s="86">
        <v>10694.6</v>
      </c>
      <c r="L34" s="86">
        <v>1290.3044</v>
      </c>
      <c r="M34" s="86">
        <v>1358.6905331999999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609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5235.4824600000011</v>
      </c>
      <c r="F37" s="86">
        <v>5599.9246899999998</v>
      </c>
      <c r="G37" s="86">
        <v>6671</v>
      </c>
      <c r="H37" s="87">
        <v>11037.359999999999</v>
      </c>
      <c r="I37" s="86">
        <v>6743.3600000000006</v>
      </c>
      <c r="J37" s="88">
        <v>5315.84</v>
      </c>
      <c r="K37" s="86">
        <v>7581.9639999999999</v>
      </c>
      <c r="L37" s="86">
        <v>8366.1938355421698</v>
      </c>
      <c r="M37" s="86">
        <v>8509.4621088259028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4016.9485800000002</v>
      </c>
      <c r="F38" s="86">
        <v>3746.5643700000001</v>
      </c>
      <c r="G38" s="86">
        <v>4431</v>
      </c>
      <c r="H38" s="87">
        <v>5086.0890399999989</v>
      </c>
      <c r="I38" s="86">
        <v>5054.0890399999989</v>
      </c>
      <c r="J38" s="88">
        <v>3825.24</v>
      </c>
      <c r="K38" s="86">
        <v>7504.5267199999989</v>
      </c>
      <c r="L38" s="86">
        <v>4978.8008695141543</v>
      </c>
      <c r="M38" s="86">
        <v>5754.6773155984038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22104.53024</v>
      </c>
      <c r="F39" s="86">
        <v>23637.03227</v>
      </c>
      <c r="G39" s="86">
        <v>31508</v>
      </c>
      <c r="H39" s="87">
        <v>26099.852399999996</v>
      </c>
      <c r="I39" s="86">
        <v>23051.8524</v>
      </c>
      <c r="J39" s="88">
        <v>29681.95</v>
      </c>
      <c r="K39" s="86">
        <v>30514.107633599997</v>
      </c>
      <c r="L39" s="86">
        <v>37058.55063269224</v>
      </c>
      <c r="M39" s="86">
        <v>33785.003816224926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14096.820530000001</v>
      </c>
      <c r="F40" s="86">
        <v>19802.223010000002</v>
      </c>
      <c r="G40" s="86">
        <v>22399</v>
      </c>
      <c r="H40" s="87">
        <v>25911.16</v>
      </c>
      <c r="I40" s="86">
        <v>25685.16</v>
      </c>
      <c r="J40" s="88">
        <v>21940.12</v>
      </c>
      <c r="K40" s="86">
        <v>26314.092800000002</v>
      </c>
      <c r="L40" s="86">
        <v>27980.667783199999</v>
      </c>
      <c r="M40" s="86">
        <v>29513.643175709596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179.92000000000002</v>
      </c>
      <c r="F41" s="86">
        <v>113.6</v>
      </c>
      <c r="G41" s="86">
        <v>71</v>
      </c>
      <c r="H41" s="87">
        <v>2490.71</v>
      </c>
      <c r="I41" s="86">
        <v>2490.71</v>
      </c>
      <c r="J41" s="88">
        <v>2490.71</v>
      </c>
      <c r="K41" s="86">
        <v>1177</v>
      </c>
      <c r="L41" s="86">
        <v>600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36401.082070000011</v>
      </c>
      <c r="F42" s="86">
        <v>46701.328790000021</v>
      </c>
      <c r="G42" s="86">
        <v>37507</v>
      </c>
      <c r="H42" s="87">
        <v>34140.089459999996</v>
      </c>
      <c r="I42" s="86">
        <v>36109.089459999996</v>
      </c>
      <c r="J42" s="88">
        <v>41388.78</v>
      </c>
      <c r="K42" s="86">
        <v>36297.617719959992</v>
      </c>
      <c r="L42" s="86">
        <v>43095.977407828541</v>
      </c>
      <c r="M42" s="86">
        <v>50195.314210443452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4765.3594699999994</v>
      </c>
      <c r="F43" s="86">
        <v>5863.0765899999988</v>
      </c>
      <c r="G43" s="86">
        <v>2776</v>
      </c>
      <c r="H43" s="87">
        <v>5889.5199999999995</v>
      </c>
      <c r="I43" s="86">
        <v>3889.52</v>
      </c>
      <c r="J43" s="88">
        <v>5063.37</v>
      </c>
      <c r="K43" s="86">
        <v>5484.2144129199996</v>
      </c>
      <c r="L43" s="86">
        <v>5264.0513999999994</v>
      </c>
      <c r="M43" s="86">
        <v>8437.746124199999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128.38102000000001</v>
      </c>
      <c r="F44" s="86">
        <v>679.65888000000007</v>
      </c>
      <c r="G44" s="86">
        <v>249.5</v>
      </c>
      <c r="H44" s="87">
        <v>884.60863999999992</v>
      </c>
      <c r="I44" s="86">
        <v>884.60863999999992</v>
      </c>
      <c r="J44" s="88">
        <v>2124.29</v>
      </c>
      <c r="K44" s="86">
        <v>1439.14492496</v>
      </c>
      <c r="L44" s="86">
        <v>6378.2711216782391</v>
      </c>
      <c r="M44" s="86">
        <v>7802.6694911271861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1745.8834200000001</v>
      </c>
      <c r="F45" s="86">
        <v>1750.4841199999994</v>
      </c>
      <c r="G45" s="86">
        <v>4047.6</v>
      </c>
      <c r="H45" s="87">
        <v>5716.4400000000005</v>
      </c>
      <c r="I45" s="86">
        <v>3716.44</v>
      </c>
      <c r="J45" s="88">
        <v>2615.81</v>
      </c>
      <c r="K45" s="86">
        <v>2923.1611999999996</v>
      </c>
      <c r="L45" s="86">
        <v>3850.5438807807227</v>
      </c>
      <c r="M45" s="86">
        <v>4788.7227064621002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1.4119999999999999</v>
      </c>
      <c r="G46" s="93">
        <v>0</v>
      </c>
      <c r="H46" s="94">
        <v>94.55</v>
      </c>
      <c r="I46" s="93">
        <v>94.55</v>
      </c>
      <c r="J46" s="95">
        <v>182.6</v>
      </c>
      <c r="K46" s="93">
        <v>646.89699999999993</v>
      </c>
      <c r="L46" s="93">
        <v>1172.3189</v>
      </c>
      <c r="M46" s="93">
        <v>1734.4518017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210.25942999999995</v>
      </c>
      <c r="F47" s="100">
        <f t="shared" ref="F47:M47" si="3">SUM(F48:F49)</f>
        <v>39.759030000000003</v>
      </c>
      <c r="G47" s="100">
        <f t="shared" si="3"/>
        <v>702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210.25942999999995</v>
      </c>
      <c r="F48" s="79">
        <v>39.759030000000003</v>
      </c>
      <c r="G48" s="79">
        <v>702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154298.77893999999</v>
      </c>
      <c r="F51" s="72">
        <f t="shared" ref="F51:M51" si="4">F52+F59+F62+F63+F64+F72+F73</f>
        <v>161235.70000000001</v>
      </c>
      <c r="G51" s="72">
        <f t="shared" si="4"/>
        <v>224904</v>
      </c>
      <c r="H51" s="73">
        <f t="shared" si="4"/>
        <v>229152</v>
      </c>
      <c r="I51" s="72">
        <f t="shared" si="4"/>
        <v>263988</v>
      </c>
      <c r="J51" s="74">
        <f t="shared" si="4"/>
        <v>263988</v>
      </c>
      <c r="K51" s="72">
        <f t="shared" si="4"/>
        <v>245093.95</v>
      </c>
      <c r="L51" s="72">
        <f t="shared" si="4"/>
        <v>244712.92366780021</v>
      </c>
      <c r="M51" s="72">
        <f t="shared" si="4"/>
        <v>270038.43462219357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154298.77893999999</v>
      </c>
      <c r="F73" s="86">
        <f t="shared" ref="F73:M73" si="12">SUM(F74:F75)</f>
        <v>161235.70000000001</v>
      </c>
      <c r="G73" s="86">
        <f t="shared" si="12"/>
        <v>224904</v>
      </c>
      <c r="H73" s="87">
        <f t="shared" si="12"/>
        <v>229152</v>
      </c>
      <c r="I73" s="86">
        <f t="shared" si="12"/>
        <v>263988</v>
      </c>
      <c r="J73" s="88">
        <f t="shared" si="12"/>
        <v>263988</v>
      </c>
      <c r="K73" s="86">
        <f t="shared" si="12"/>
        <v>245093.95</v>
      </c>
      <c r="L73" s="86">
        <f t="shared" si="12"/>
        <v>244712.92366780021</v>
      </c>
      <c r="M73" s="86">
        <f t="shared" si="12"/>
        <v>270038.43462219357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154298.77893999999</v>
      </c>
      <c r="F75" s="93">
        <v>161235.70000000001</v>
      </c>
      <c r="G75" s="93">
        <v>224904</v>
      </c>
      <c r="H75" s="94">
        <v>229152</v>
      </c>
      <c r="I75" s="93">
        <v>263988</v>
      </c>
      <c r="J75" s="95">
        <v>263988</v>
      </c>
      <c r="K75" s="93">
        <v>245093.95</v>
      </c>
      <c r="L75" s="93">
        <v>244712.92366780021</v>
      </c>
      <c r="M75" s="93">
        <v>270038.43462219357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6854.667650000456</v>
      </c>
      <c r="F77" s="72">
        <f t="shared" ref="F77:M77" si="13">F78+F81+F84+F85+F86+F87+F88</f>
        <v>7355.0615299999272</v>
      </c>
      <c r="G77" s="72">
        <f t="shared" si="13"/>
        <v>8435</v>
      </c>
      <c r="H77" s="73">
        <f t="shared" si="13"/>
        <v>7231.5099999999993</v>
      </c>
      <c r="I77" s="72">
        <f t="shared" si="13"/>
        <v>9711.51</v>
      </c>
      <c r="J77" s="74">
        <f t="shared" si="13"/>
        <v>8950.58</v>
      </c>
      <c r="K77" s="72">
        <f t="shared" si="13"/>
        <v>12198.498320000002</v>
      </c>
      <c r="L77" s="72">
        <f t="shared" si="13"/>
        <v>7346.4091032599927</v>
      </c>
      <c r="M77" s="72">
        <f t="shared" si="13"/>
        <v>7735.7115857327717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750</v>
      </c>
      <c r="I78" s="100">
        <f t="shared" si="14"/>
        <v>757</v>
      </c>
      <c r="J78" s="102">
        <f t="shared" si="14"/>
        <v>757</v>
      </c>
      <c r="K78" s="100">
        <f t="shared" si="14"/>
        <v>0</v>
      </c>
      <c r="L78" s="100">
        <f t="shared" si="14"/>
        <v>5363</v>
      </c>
      <c r="M78" s="100">
        <f t="shared" si="14"/>
        <v>5647.2389999999996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750</v>
      </c>
      <c r="I80" s="93">
        <v>757</v>
      </c>
      <c r="J80" s="95">
        <v>757</v>
      </c>
      <c r="K80" s="93">
        <v>0</v>
      </c>
      <c r="L80" s="93">
        <v>5363</v>
      </c>
      <c r="M80" s="93">
        <v>5647.2389999999996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6854.667650000456</v>
      </c>
      <c r="F81" s="86">
        <f t="shared" ref="F81:M81" si="15">SUM(F82:F83)</f>
        <v>6734.6165299999275</v>
      </c>
      <c r="G81" s="86">
        <f t="shared" si="15"/>
        <v>8042</v>
      </c>
      <c r="H81" s="87">
        <f t="shared" si="15"/>
        <v>5986.3099999999995</v>
      </c>
      <c r="I81" s="86">
        <f t="shared" si="15"/>
        <v>8459.31</v>
      </c>
      <c r="J81" s="88">
        <f t="shared" si="15"/>
        <v>7697.58</v>
      </c>
      <c r="K81" s="86">
        <f t="shared" si="15"/>
        <v>12198.498320000002</v>
      </c>
      <c r="L81" s="86">
        <f t="shared" si="15"/>
        <v>1983.4091032599927</v>
      </c>
      <c r="M81" s="86">
        <f t="shared" si="15"/>
        <v>2088.4725857327726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2896.0411200000003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3958.6265300004552</v>
      </c>
      <c r="F83" s="93">
        <v>6734.6165299999275</v>
      </c>
      <c r="G83" s="93">
        <v>8042</v>
      </c>
      <c r="H83" s="94">
        <v>5986.3099999999995</v>
      </c>
      <c r="I83" s="93">
        <v>8459.31</v>
      </c>
      <c r="J83" s="95">
        <v>7697.58</v>
      </c>
      <c r="K83" s="93">
        <v>12198.498320000002</v>
      </c>
      <c r="L83" s="93">
        <v>1983.4091032599927</v>
      </c>
      <c r="M83" s="93">
        <v>2088.4725857327726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620.44500000000005</v>
      </c>
      <c r="G86" s="86">
        <v>393</v>
      </c>
      <c r="H86" s="87">
        <v>495.2</v>
      </c>
      <c r="I86" s="86">
        <v>495.2</v>
      </c>
      <c r="J86" s="88">
        <v>496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616623.89072000026</v>
      </c>
      <c r="F92" s="46">
        <f t="shared" ref="F92:M92" si="16">F4+F51+F77+F90</f>
        <v>690744.22816000006</v>
      </c>
      <c r="G92" s="46">
        <f t="shared" si="16"/>
        <v>774751</v>
      </c>
      <c r="H92" s="47">
        <f t="shared" si="16"/>
        <v>834803.54</v>
      </c>
      <c r="I92" s="46">
        <f t="shared" si="16"/>
        <v>870847.54</v>
      </c>
      <c r="J92" s="48">
        <f t="shared" si="16"/>
        <v>884990.14999999991</v>
      </c>
      <c r="K92" s="46">
        <f t="shared" si="16"/>
        <v>910393.95445943996</v>
      </c>
      <c r="L92" s="46">
        <f t="shared" si="16"/>
        <v>937078.64356498339</v>
      </c>
      <c r="M92" s="46">
        <f t="shared" si="16"/>
        <v>1031122.4734739275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126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177</v>
      </c>
      <c r="L3" s="17" t="s">
        <v>125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158255.88527</v>
      </c>
      <c r="F4" s="72">
        <f t="shared" ref="F4:M4" si="0">F5+F8+F47</f>
        <v>144184.14756999997</v>
      </c>
      <c r="G4" s="72">
        <f t="shared" si="0"/>
        <v>130697</v>
      </c>
      <c r="H4" s="73">
        <f t="shared" si="0"/>
        <v>187755.99</v>
      </c>
      <c r="I4" s="72">
        <f t="shared" si="0"/>
        <v>184507.99</v>
      </c>
      <c r="J4" s="74">
        <f t="shared" si="0"/>
        <v>187835.51</v>
      </c>
      <c r="K4" s="72">
        <f t="shared" si="0"/>
        <v>198934.95688000001</v>
      </c>
      <c r="L4" s="72">
        <f t="shared" si="0"/>
        <v>215041.26426154</v>
      </c>
      <c r="M4" s="72">
        <f t="shared" si="0"/>
        <v>228818.45126740163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95791.927690000011</v>
      </c>
      <c r="F5" s="100">
        <f t="shared" ref="F5:M5" si="1">SUM(F6:F7)</f>
        <v>80625.545469999997</v>
      </c>
      <c r="G5" s="100">
        <f t="shared" si="1"/>
        <v>65039</v>
      </c>
      <c r="H5" s="101">
        <f t="shared" si="1"/>
        <v>116724</v>
      </c>
      <c r="I5" s="100">
        <f t="shared" si="1"/>
        <v>112275</v>
      </c>
      <c r="J5" s="102">
        <f t="shared" si="1"/>
        <v>110475</v>
      </c>
      <c r="K5" s="100">
        <f t="shared" si="1"/>
        <v>123681.40000000001</v>
      </c>
      <c r="L5" s="100">
        <f t="shared" si="1"/>
        <v>130464.64326746987</v>
      </c>
      <c r="M5" s="100">
        <f t="shared" si="1"/>
        <v>139347.26936064579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81904.956970000014</v>
      </c>
      <c r="F6" s="79">
        <v>68358.026329999993</v>
      </c>
      <c r="G6" s="79">
        <v>56429</v>
      </c>
      <c r="H6" s="80">
        <v>101453</v>
      </c>
      <c r="I6" s="79">
        <v>97004</v>
      </c>
      <c r="J6" s="81">
        <v>98381</v>
      </c>
      <c r="K6" s="79">
        <v>109475.8</v>
      </c>
      <c r="L6" s="79">
        <v>114409.05848674699</v>
      </c>
      <c r="M6" s="79">
        <v>122019.73858654458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13886.970719999999</v>
      </c>
      <c r="F7" s="93">
        <v>12267.51914</v>
      </c>
      <c r="G7" s="93">
        <v>8610</v>
      </c>
      <c r="H7" s="94">
        <v>15271</v>
      </c>
      <c r="I7" s="93">
        <v>15271</v>
      </c>
      <c r="J7" s="95">
        <v>12094</v>
      </c>
      <c r="K7" s="93">
        <v>14205.6</v>
      </c>
      <c r="L7" s="93">
        <v>16055.584780722891</v>
      </c>
      <c r="M7" s="93">
        <v>17327.530774101204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62294.694510000001</v>
      </c>
      <c r="F8" s="100">
        <f t="shared" ref="F8:M8" si="2">SUM(F9:F46)</f>
        <v>63531.158409999996</v>
      </c>
      <c r="G8" s="100">
        <f t="shared" si="2"/>
        <v>65658</v>
      </c>
      <c r="H8" s="101">
        <f t="shared" si="2"/>
        <v>71031.989999999991</v>
      </c>
      <c r="I8" s="100">
        <f t="shared" si="2"/>
        <v>72232.989999999991</v>
      </c>
      <c r="J8" s="102">
        <f t="shared" si="2"/>
        <v>77360.509999999995</v>
      </c>
      <c r="K8" s="100">
        <f t="shared" si="2"/>
        <v>75253.556879999989</v>
      </c>
      <c r="L8" s="100">
        <f t="shared" si="2"/>
        <v>84576.620994070123</v>
      </c>
      <c r="M8" s="100">
        <f t="shared" si="2"/>
        <v>89471.181906755824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1701.1939499999999</v>
      </c>
      <c r="F9" s="79">
        <v>1381.1992499999999</v>
      </c>
      <c r="G9" s="79">
        <v>1892</v>
      </c>
      <c r="H9" s="80">
        <v>1543.41</v>
      </c>
      <c r="I9" s="79">
        <v>1543.41</v>
      </c>
      <c r="J9" s="81">
        <v>2025</v>
      </c>
      <c r="K9" s="79">
        <v>2323.1293600000004</v>
      </c>
      <c r="L9" s="79">
        <v>2450.304503454458</v>
      </c>
      <c r="M9" s="79">
        <v>2580.1706421375438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1864.7815500000002</v>
      </c>
      <c r="F10" s="86">
        <v>962.40945999999997</v>
      </c>
      <c r="G10" s="86">
        <v>2503</v>
      </c>
      <c r="H10" s="87">
        <v>3556.35</v>
      </c>
      <c r="I10" s="86">
        <v>2744.35</v>
      </c>
      <c r="J10" s="88">
        <v>3192</v>
      </c>
      <c r="K10" s="86">
        <v>3036.3742000000002</v>
      </c>
      <c r="L10" s="86">
        <v>3316.532997510843</v>
      </c>
      <c r="M10" s="86">
        <v>3492.309246378918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220.21969000000001</v>
      </c>
      <c r="F11" s="86">
        <v>135.64225999999999</v>
      </c>
      <c r="G11" s="86">
        <v>46</v>
      </c>
      <c r="H11" s="87">
        <v>1156.05</v>
      </c>
      <c r="I11" s="86">
        <v>1156.05</v>
      </c>
      <c r="J11" s="88">
        <v>431</v>
      </c>
      <c r="K11" s="86">
        <v>1264.0740000000001</v>
      </c>
      <c r="L11" s="86">
        <v>1389.76697286747</v>
      </c>
      <c r="M11" s="86">
        <v>1463.4246224294459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4598.4897299999993</v>
      </c>
      <c r="F12" s="86">
        <v>4346.7092899999998</v>
      </c>
      <c r="G12" s="86">
        <v>2682</v>
      </c>
      <c r="H12" s="87">
        <v>3960</v>
      </c>
      <c r="I12" s="86">
        <v>3960</v>
      </c>
      <c r="J12" s="88">
        <v>3960</v>
      </c>
      <c r="K12" s="86">
        <v>3918</v>
      </c>
      <c r="L12" s="86">
        <v>1310</v>
      </c>
      <c r="M12" s="86">
        <v>1379.4299999999998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2062.00225</v>
      </c>
      <c r="F14" s="86">
        <v>1018.30566</v>
      </c>
      <c r="G14" s="86">
        <v>1007</v>
      </c>
      <c r="H14" s="87">
        <v>1124.6400000000001</v>
      </c>
      <c r="I14" s="86">
        <v>1124.6400000000001</v>
      </c>
      <c r="J14" s="88">
        <v>1260</v>
      </c>
      <c r="K14" s="86">
        <v>1107.3571999999999</v>
      </c>
      <c r="L14" s="86">
        <v>1164.4317862481928</v>
      </c>
      <c r="M14" s="86">
        <v>1226.1466709193471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8258.5232800000013</v>
      </c>
      <c r="F15" s="86">
        <v>5421.45748</v>
      </c>
      <c r="G15" s="86">
        <v>5287</v>
      </c>
      <c r="H15" s="87">
        <v>6058.8</v>
      </c>
      <c r="I15" s="86">
        <v>6058.8</v>
      </c>
      <c r="J15" s="88">
        <v>3900</v>
      </c>
      <c r="K15" s="86">
        <v>7239.9593999999997</v>
      </c>
      <c r="L15" s="86">
        <v>7920.1140045783131</v>
      </c>
      <c r="M15" s="86">
        <v>8339.8800468209629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75.481679999999997</v>
      </c>
      <c r="F16" s="86">
        <v>403.91386</v>
      </c>
      <c r="G16" s="86">
        <v>345</v>
      </c>
      <c r="H16" s="87">
        <v>202.95</v>
      </c>
      <c r="I16" s="86">
        <v>202.95</v>
      </c>
      <c r="J16" s="88">
        <v>195.9</v>
      </c>
      <c r="K16" s="86">
        <v>143.01400000000001</v>
      </c>
      <c r="L16" s="86">
        <v>155.03811999999999</v>
      </c>
      <c r="M16" s="86">
        <v>163.25514035999998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1534.0779900000002</v>
      </c>
      <c r="F17" s="86">
        <v>1116.28817</v>
      </c>
      <c r="G17" s="86">
        <v>649</v>
      </c>
      <c r="H17" s="87">
        <v>594</v>
      </c>
      <c r="I17" s="86">
        <v>94</v>
      </c>
      <c r="J17" s="88">
        <v>94</v>
      </c>
      <c r="K17" s="86">
        <v>615.63600000000008</v>
      </c>
      <c r="L17" s="86">
        <v>637.38428400000009</v>
      </c>
      <c r="M17" s="86">
        <v>671.16565105200004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631.23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637.39624000000003</v>
      </c>
      <c r="F21" s="86">
        <v>5544.2184100000004</v>
      </c>
      <c r="G21" s="86">
        <v>1393</v>
      </c>
      <c r="H21" s="87">
        <v>1305.4000000000001</v>
      </c>
      <c r="I21" s="86">
        <v>2313.4</v>
      </c>
      <c r="J21" s="88">
        <v>4143</v>
      </c>
      <c r="K21" s="86">
        <v>1960</v>
      </c>
      <c r="L21" s="86">
        <v>3529.24</v>
      </c>
      <c r="M21" s="86">
        <v>3716.2897199999998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741.82793000000004</v>
      </c>
      <c r="F22" s="86">
        <v>490.03786000000002</v>
      </c>
      <c r="G22" s="86">
        <v>59.5</v>
      </c>
      <c r="H22" s="87">
        <v>330.68</v>
      </c>
      <c r="I22" s="86">
        <v>330.68</v>
      </c>
      <c r="J22" s="88">
        <v>86.98</v>
      </c>
      <c r="K22" s="86">
        <v>383.53680000000003</v>
      </c>
      <c r="L22" s="86">
        <v>421.05307185060246</v>
      </c>
      <c r="M22" s="86">
        <v>443.36888465868435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44.776160000000004</v>
      </c>
      <c r="F23" s="86">
        <v>54.819329999999994</v>
      </c>
      <c r="G23" s="86">
        <v>75</v>
      </c>
      <c r="H23" s="87">
        <v>143.5</v>
      </c>
      <c r="I23" s="86">
        <v>143.5</v>
      </c>
      <c r="J23" s="88">
        <v>153.5</v>
      </c>
      <c r="K23" s="86">
        <v>147.8236</v>
      </c>
      <c r="L23" s="86">
        <v>161.28525040000002</v>
      </c>
      <c r="M23" s="86">
        <v>169.83336867119999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26.2</v>
      </c>
      <c r="F24" s="86">
        <v>111.66082</v>
      </c>
      <c r="G24" s="86">
        <v>237</v>
      </c>
      <c r="H24" s="87">
        <v>59.4</v>
      </c>
      <c r="I24" s="86">
        <v>311.39999999999998</v>
      </c>
      <c r="J24" s="88">
        <v>132</v>
      </c>
      <c r="K24" s="86">
        <v>58.211999999999996</v>
      </c>
      <c r="L24" s="86">
        <v>60.268428000000007</v>
      </c>
      <c r="M24" s="86">
        <v>63.462654684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6039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8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4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84.18938</v>
      </c>
      <c r="F29" s="86">
        <v>58.929649999999995</v>
      </c>
      <c r="G29" s="86">
        <v>65.400000000000006</v>
      </c>
      <c r="H29" s="87">
        <v>64.23</v>
      </c>
      <c r="I29" s="86">
        <v>64.23</v>
      </c>
      <c r="J29" s="88">
        <v>64.23</v>
      </c>
      <c r="K29" s="86">
        <v>75.762799999999999</v>
      </c>
      <c r="L29" s="86">
        <v>80.429857103614466</v>
      </c>
      <c r="M29" s="86">
        <v>84.69263953010605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11.884859999999998</v>
      </c>
      <c r="F30" s="86">
        <v>0.51180000000000003</v>
      </c>
      <c r="G30" s="86">
        <v>2</v>
      </c>
      <c r="H30" s="87">
        <v>-0.04</v>
      </c>
      <c r="I30" s="86">
        <v>-0.04</v>
      </c>
      <c r="J30" s="88">
        <v>-0.04</v>
      </c>
      <c r="K30" s="86">
        <v>-3.9199999999999999E-2</v>
      </c>
      <c r="L30" s="86">
        <v>-4.1003200000000004E-2</v>
      </c>
      <c r="M30" s="86">
        <v>-4.31763696E-2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53.58961</v>
      </c>
      <c r="F31" s="86">
        <v>1.9565599999999999</v>
      </c>
      <c r="G31" s="86">
        <v>33.5</v>
      </c>
      <c r="H31" s="87">
        <v>39.400000000000006</v>
      </c>
      <c r="I31" s="86">
        <v>39.400000000000006</v>
      </c>
      <c r="J31" s="88">
        <v>39.400000000000006</v>
      </c>
      <c r="K31" s="86">
        <v>41.003200000000007</v>
      </c>
      <c r="L31" s="86">
        <v>42.451700800000005</v>
      </c>
      <c r="M31" s="86">
        <v>44.701640942400005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52.708339999999993</v>
      </c>
      <c r="F32" s="86">
        <v>58.977539999999998</v>
      </c>
      <c r="G32" s="86">
        <v>44.5</v>
      </c>
      <c r="H32" s="87">
        <v>91.41</v>
      </c>
      <c r="I32" s="86">
        <v>91.41</v>
      </c>
      <c r="J32" s="88">
        <v>41.95</v>
      </c>
      <c r="K32" s="86">
        <v>84.159000000000006</v>
      </c>
      <c r="L32" s="86">
        <v>97.873777539759033</v>
      </c>
      <c r="M32" s="86">
        <v>103.06108774936627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3.3853599999999999</v>
      </c>
      <c r="G33" s="86">
        <v>4</v>
      </c>
      <c r="H33" s="87">
        <v>11.92</v>
      </c>
      <c r="I33" s="86">
        <v>11.92</v>
      </c>
      <c r="J33" s="88">
        <v>11.92</v>
      </c>
      <c r="K33" s="86">
        <v>12.063600000000001</v>
      </c>
      <c r="L33" s="86">
        <v>8.5386026000000008</v>
      </c>
      <c r="M33" s="86">
        <v>8.9911485378000009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10.703280000000001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680.79850999999996</v>
      </c>
      <c r="F37" s="86">
        <v>712.89390000000003</v>
      </c>
      <c r="G37" s="86">
        <v>751</v>
      </c>
      <c r="H37" s="87">
        <v>735.92</v>
      </c>
      <c r="I37" s="86">
        <v>735.92</v>
      </c>
      <c r="J37" s="88">
        <v>659</v>
      </c>
      <c r="K37" s="86">
        <v>722.86400000000003</v>
      </c>
      <c r="L37" s="86">
        <v>798.03301154216865</v>
      </c>
      <c r="M37" s="86">
        <v>840.32876115390354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2419.9892</v>
      </c>
      <c r="F38" s="86">
        <v>2092.02565</v>
      </c>
      <c r="G38" s="86">
        <v>1986</v>
      </c>
      <c r="H38" s="87">
        <v>2503.16</v>
      </c>
      <c r="I38" s="86">
        <v>2471.16</v>
      </c>
      <c r="J38" s="88">
        <v>1601</v>
      </c>
      <c r="K38" s="86">
        <v>2940.1067199999998</v>
      </c>
      <c r="L38" s="86">
        <v>3183.1638132824096</v>
      </c>
      <c r="M38" s="86">
        <v>3763.8714953863773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14763.163690000001</v>
      </c>
      <c r="F39" s="86">
        <v>15019.583059999999</v>
      </c>
      <c r="G39" s="86">
        <v>24467</v>
      </c>
      <c r="H39" s="87">
        <v>18846.78</v>
      </c>
      <c r="I39" s="86">
        <v>16006.78</v>
      </c>
      <c r="J39" s="88">
        <v>24127</v>
      </c>
      <c r="K39" s="86">
        <v>19136.384399999999</v>
      </c>
      <c r="L39" s="86">
        <v>26280.507194986265</v>
      </c>
      <c r="M39" s="86">
        <v>27673.374076320535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7703.9049799999993</v>
      </c>
      <c r="F40" s="86">
        <v>12134.968150000001</v>
      </c>
      <c r="G40" s="86">
        <v>13381</v>
      </c>
      <c r="H40" s="87">
        <v>15378.66</v>
      </c>
      <c r="I40" s="86">
        <v>15153.66</v>
      </c>
      <c r="J40" s="88">
        <v>11025.96</v>
      </c>
      <c r="K40" s="86">
        <v>15570.192800000001</v>
      </c>
      <c r="L40" s="86">
        <v>12103.574023199999</v>
      </c>
      <c r="M40" s="86">
        <v>12745.063446429598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1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11070.287090000002</v>
      </c>
      <c r="F42" s="86">
        <v>8205.5149500000007</v>
      </c>
      <c r="G42" s="86">
        <v>7091</v>
      </c>
      <c r="H42" s="87">
        <v>10808.63</v>
      </c>
      <c r="I42" s="86">
        <v>15158.63</v>
      </c>
      <c r="J42" s="88">
        <v>10844.7</v>
      </c>
      <c r="K42" s="86">
        <v>11801.3722</v>
      </c>
      <c r="L42" s="86">
        <v>11724.398443125303</v>
      </c>
      <c r="M42" s="86">
        <v>12345.791560610942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2781.7852599999997</v>
      </c>
      <c r="F43" s="86">
        <v>3750.58439</v>
      </c>
      <c r="G43" s="86">
        <v>1254</v>
      </c>
      <c r="H43" s="87">
        <v>2009.7</v>
      </c>
      <c r="I43" s="86">
        <v>2009.7</v>
      </c>
      <c r="J43" s="88">
        <v>2508</v>
      </c>
      <c r="K43" s="86">
        <v>2079.5419999999999</v>
      </c>
      <c r="L43" s="86">
        <v>2154.9064399999997</v>
      </c>
      <c r="M43" s="86">
        <v>2269.1164813199998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9.2727500000000003</v>
      </c>
      <c r="F44" s="86">
        <v>161.68896000000001</v>
      </c>
      <c r="G44" s="86">
        <v>124.5</v>
      </c>
      <c r="H44" s="87">
        <v>12.91</v>
      </c>
      <c r="I44" s="86">
        <v>12.91</v>
      </c>
      <c r="J44" s="88">
        <v>114.00999999999999</v>
      </c>
      <c r="K44" s="86">
        <v>22.5106</v>
      </c>
      <c r="L44" s="86">
        <v>5022.1942333999996</v>
      </c>
      <c r="M44" s="86">
        <v>5288.3705277702002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256.21711000000005</v>
      </c>
      <c r="F45" s="86">
        <v>346.53672</v>
      </c>
      <c r="G45" s="86">
        <v>277.60000000000002</v>
      </c>
      <c r="H45" s="87">
        <v>479.18</v>
      </c>
      <c r="I45" s="86">
        <v>479.18</v>
      </c>
      <c r="J45" s="88">
        <v>675</v>
      </c>
      <c r="K45" s="86">
        <v>555.62120000000004</v>
      </c>
      <c r="L45" s="86">
        <v>559.78458078072288</v>
      </c>
      <c r="M45" s="86">
        <v>589.45316356210117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-3.06013</v>
      </c>
      <c r="G46" s="93">
        <v>0</v>
      </c>
      <c r="H46" s="94">
        <v>14.95</v>
      </c>
      <c r="I46" s="93">
        <v>14.95</v>
      </c>
      <c r="J46" s="95">
        <v>24</v>
      </c>
      <c r="K46" s="93">
        <v>14.897</v>
      </c>
      <c r="L46" s="93">
        <v>5.3869000000000007</v>
      </c>
      <c r="M46" s="93">
        <v>5.6724057000000006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169.26306999999997</v>
      </c>
      <c r="F47" s="100">
        <f t="shared" ref="F47:M47" si="3">SUM(F48:F49)</f>
        <v>27.443690000000004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169.26306999999997</v>
      </c>
      <c r="F48" s="79">
        <v>27.443690000000004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299.77894000000015</v>
      </c>
      <c r="F51" s="72">
        <f t="shared" ref="F51:M51" si="4">F52+F59+F62+F63+F64+F72+F73</f>
        <v>230</v>
      </c>
      <c r="G51" s="72">
        <f t="shared" si="4"/>
        <v>1433</v>
      </c>
      <c r="H51" s="73">
        <f t="shared" si="4"/>
        <v>350</v>
      </c>
      <c r="I51" s="72">
        <f t="shared" si="4"/>
        <v>682</v>
      </c>
      <c r="J51" s="74">
        <f t="shared" si="4"/>
        <v>682</v>
      </c>
      <c r="K51" s="72">
        <f t="shared" si="4"/>
        <v>2515</v>
      </c>
      <c r="L51" s="72">
        <f t="shared" si="4"/>
        <v>2734</v>
      </c>
      <c r="M51" s="72">
        <f t="shared" si="4"/>
        <v>2467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299.77894000000015</v>
      </c>
      <c r="F73" s="86">
        <f t="shared" ref="F73:M73" si="12">SUM(F74:F75)</f>
        <v>230</v>
      </c>
      <c r="G73" s="86">
        <f t="shared" si="12"/>
        <v>1433</v>
      </c>
      <c r="H73" s="87">
        <f t="shared" si="12"/>
        <v>350</v>
      </c>
      <c r="I73" s="86">
        <f t="shared" si="12"/>
        <v>682</v>
      </c>
      <c r="J73" s="88">
        <f t="shared" si="12"/>
        <v>682</v>
      </c>
      <c r="K73" s="86">
        <f t="shared" si="12"/>
        <v>2515</v>
      </c>
      <c r="L73" s="86">
        <f t="shared" si="12"/>
        <v>2734</v>
      </c>
      <c r="M73" s="86">
        <f t="shared" si="12"/>
        <v>2467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299.77894000000015</v>
      </c>
      <c r="F75" s="93">
        <v>230</v>
      </c>
      <c r="G75" s="93">
        <v>1433</v>
      </c>
      <c r="H75" s="94">
        <v>350</v>
      </c>
      <c r="I75" s="93">
        <v>682</v>
      </c>
      <c r="J75" s="95">
        <v>682</v>
      </c>
      <c r="K75" s="93">
        <v>2515</v>
      </c>
      <c r="L75" s="93">
        <v>2734</v>
      </c>
      <c r="M75" s="93">
        <v>2467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360.39803000000001</v>
      </c>
      <c r="F77" s="72">
        <f t="shared" ref="F77:M77" si="13">F78+F81+F84+F85+F86+F87+F88</f>
        <v>721.94647000000543</v>
      </c>
      <c r="G77" s="72">
        <f t="shared" si="13"/>
        <v>978</v>
      </c>
      <c r="H77" s="73">
        <f t="shared" si="13"/>
        <v>496.50999999999988</v>
      </c>
      <c r="I77" s="72">
        <f t="shared" si="13"/>
        <v>1752.5099999999998</v>
      </c>
      <c r="J77" s="74">
        <f t="shared" si="13"/>
        <v>1425.2</v>
      </c>
      <c r="K77" s="72">
        <f t="shared" si="13"/>
        <v>755.23832000000266</v>
      </c>
      <c r="L77" s="72">
        <f t="shared" si="13"/>
        <v>626.40866325999491</v>
      </c>
      <c r="M77" s="72">
        <f t="shared" si="13"/>
        <v>659.60832241277456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7</v>
      </c>
      <c r="J78" s="102">
        <f t="shared" si="14"/>
        <v>7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7</v>
      </c>
      <c r="J80" s="95">
        <v>7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360.39803000000001</v>
      </c>
      <c r="F81" s="86">
        <f t="shared" ref="F81:M81" si="15">SUM(F82:F83)</f>
        <v>721.94647000000543</v>
      </c>
      <c r="G81" s="86">
        <f t="shared" si="15"/>
        <v>978</v>
      </c>
      <c r="H81" s="87">
        <f t="shared" si="15"/>
        <v>496.30999999999989</v>
      </c>
      <c r="I81" s="86">
        <f t="shared" si="15"/>
        <v>1745.3099999999997</v>
      </c>
      <c r="J81" s="88">
        <f t="shared" si="15"/>
        <v>1418</v>
      </c>
      <c r="K81" s="86">
        <f t="shared" si="15"/>
        <v>755.23832000000266</v>
      </c>
      <c r="L81" s="86">
        <f t="shared" si="15"/>
        <v>626.40866325999491</v>
      </c>
      <c r="M81" s="86">
        <f t="shared" si="15"/>
        <v>659.60832241277456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360.39803000000001</v>
      </c>
      <c r="F83" s="93">
        <v>721.94647000000543</v>
      </c>
      <c r="G83" s="93">
        <v>978</v>
      </c>
      <c r="H83" s="94">
        <v>496.30999999999989</v>
      </c>
      <c r="I83" s="93">
        <v>1745.3099999999997</v>
      </c>
      <c r="J83" s="95">
        <v>1418</v>
      </c>
      <c r="K83" s="93">
        <v>755.23832000000266</v>
      </c>
      <c r="L83" s="93">
        <v>626.40866325999491</v>
      </c>
      <c r="M83" s="93">
        <v>659.60832241277456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0.2</v>
      </c>
      <c r="I86" s="86">
        <v>0.2</v>
      </c>
      <c r="J86" s="88">
        <v>0.2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158916.06224</v>
      </c>
      <c r="F92" s="46">
        <f t="shared" ref="F92:M92" si="16">F4+F51+F77+F90</f>
        <v>145136.09403999997</v>
      </c>
      <c r="G92" s="46">
        <f t="shared" si="16"/>
        <v>133108</v>
      </c>
      <c r="H92" s="47">
        <f t="shared" si="16"/>
        <v>188602.5</v>
      </c>
      <c r="I92" s="46">
        <f t="shared" si="16"/>
        <v>186942.5</v>
      </c>
      <c r="J92" s="48">
        <f t="shared" si="16"/>
        <v>189942.71000000002</v>
      </c>
      <c r="K92" s="46">
        <f t="shared" si="16"/>
        <v>202205.19520000002</v>
      </c>
      <c r="L92" s="46">
        <f t="shared" si="16"/>
        <v>218401.67292479999</v>
      </c>
      <c r="M92" s="46">
        <f t="shared" si="16"/>
        <v>231945.05958981439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topLeftCell="A43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126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177</v>
      </c>
      <c r="L3" s="17" t="s">
        <v>125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8431.4295199999997</v>
      </c>
      <c r="F4" s="72">
        <f t="shared" ref="F4:M4" si="0">F5+F8+F47</f>
        <v>3683.0914999999995</v>
      </c>
      <c r="G4" s="72">
        <f t="shared" si="0"/>
        <v>2822</v>
      </c>
      <c r="H4" s="73">
        <f t="shared" si="0"/>
        <v>13545.199999999999</v>
      </c>
      <c r="I4" s="72">
        <f t="shared" si="0"/>
        <v>19636.2</v>
      </c>
      <c r="J4" s="74">
        <f t="shared" si="0"/>
        <v>19636</v>
      </c>
      <c r="K4" s="72">
        <f t="shared" si="0"/>
        <v>50241.219459439999</v>
      </c>
      <c r="L4" s="72">
        <f t="shared" si="0"/>
        <v>42976.167136183198</v>
      </c>
      <c r="M4" s="72">
        <f t="shared" si="0"/>
        <v>46028.956994400905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7139.1360299999997</v>
      </c>
      <c r="F5" s="100">
        <f t="shared" ref="F5:M5" si="1">SUM(F6:F7)</f>
        <v>2948.5424400000002</v>
      </c>
      <c r="G5" s="100">
        <f t="shared" si="1"/>
        <v>1452</v>
      </c>
      <c r="H5" s="101">
        <f t="shared" si="1"/>
        <v>11915</v>
      </c>
      <c r="I5" s="100">
        <f t="shared" si="1"/>
        <v>8956</v>
      </c>
      <c r="J5" s="102">
        <f t="shared" si="1"/>
        <v>6086</v>
      </c>
      <c r="K5" s="100">
        <f t="shared" si="1"/>
        <v>38127.783967999996</v>
      </c>
      <c r="L5" s="100">
        <f t="shared" si="1"/>
        <v>40484.054015263995</v>
      </c>
      <c r="M5" s="100">
        <f t="shared" si="1"/>
        <v>43184.051878072991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6292.46803</v>
      </c>
      <c r="F6" s="79">
        <v>2561.8319100000003</v>
      </c>
      <c r="G6" s="79">
        <v>1322</v>
      </c>
      <c r="H6" s="80">
        <v>11635</v>
      </c>
      <c r="I6" s="79">
        <v>8676</v>
      </c>
      <c r="J6" s="81">
        <v>5800</v>
      </c>
      <c r="K6" s="79">
        <v>37500.393047999998</v>
      </c>
      <c r="L6" s="79">
        <v>40294.000564103997</v>
      </c>
      <c r="M6" s="79">
        <v>42904.925594001514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846.66800000000001</v>
      </c>
      <c r="F7" s="93">
        <v>386.71053000000001</v>
      </c>
      <c r="G7" s="93">
        <v>130</v>
      </c>
      <c r="H7" s="94">
        <v>280</v>
      </c>
      <c r="I7" s="93">
        <v>280</v>
      </c>
      <c r="J7" s="95">
        <v>286</v>
      </c>
      <c r="K7" s="93">
        <v>627.39092000000005</v>
      </c>
      <c r="L7" s="93">
        <v>190.05345116000001</v>
      </c>
      <c r="M7" s="93">
        <v>279.12628407147997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1292.29349</v>
      </c>
      <c r="F8" s="100">
        <f t="shared" ref="F8:M8" si="2">SUM(F9:F46)</f>
        <v>734.54905999999937</v>
      </c>
      <c r="G8" s="100">
        <f t="shared" si="2"/>
        <v>1370</v>
      </c>
      <c r="H8" s="101">
        <f t="shared" si="2"/>
        <v>1630.1999999999987</v>
      </c>
      <c r="I8" s="100">
        <f t="shared" si="2"/>
        <v>10680.2</v>
      </c>
      <c r="J8" s="102">
        <f t="shared" si="2"/>
        <v>13550</v>
      </c>
      <c r="K8" s="100">
        <f t="shared" si="2"/>
        <v>12113.435491440001</v>
      </c>
      <c r="L8" s="100">
        <f t="shared" si="2"/>
        <v>2492.1131209191994</v>
      </c>
      <c r="M8" s="100">
        <f t="shared" si="2"/>
        <v>2844.9051163279173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51.193239999999996</v>
      </c>
      <c r="F9" s="79">
        <v>86.581879999999998</v>
      </c>
      <c r="G9" s="79">
        <v>159</v>
      </c>
      <c r="H9" s="80">
        <v>73.400459999999995</v>
      </c>
      <c r="I9" s="79">
        <v>73.400459999999995</v>
      </c>
      <c r="J9" s="81">
        <v>1</v>
      </c>
      <c r="K9" s="79">
        <v>51.76</v>
      </c>
      <c r="L9" s="79">
        <v>264.44700999999998</v>
      </c>
      <c r="M9" s="79">
        <v>293.16270152999994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12</v>
      </c>
      <c r="K10" s="86">
        <v>20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2.9140000000000001</v>
      </c>
      <c r="F11" s="86">
        <v>2.5</v>
      </c>
      <c r="G11" s="86">
        <v>0</v>
      </c>
      <c r="H11" s="87">
        <v>5</v>
      </c>
      <c r="I11" s="86">
        <v>5</v>
      </c>
      <c r="J11" s="88">
        <v>436</v>
      </c>
      <c r="K11" s="86">
        <v>1085.94</v>
      </c>
      <c r="L11" s="86">
        <v>53.043860000000002</v>
      </c>
      <c r="M11" s="86">
        <v>83.205184579999994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0.29314999999999997</v>
      </c>
      <c r="G14" s="86">
        <v>0</v>
      </c>
      <c r="H14" s="87">
        <v>0</v>
      </c>
      <c r="I14" s="86">
        <v>0</v>
      </c>
      <c r="J14" s="88">
        <v>0</v>
      </c>
      <c r="K14" s="86">
        <v>50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17</v>
      </c>
      <c r="I15" s="86">
        <v>17</v>
      </c>
      <c r="J15" s="88">
        <v>13</v>
      </c>
      <c r="K15" s="86">
        <v>890.82</v>
      </c>
      <c r="L15" s="86">
        <v>9.1315799999999996</v>
      </c>
      <c r="M15" s="86">
        <v>9.6155537399999993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9050</v>
      </c>
      <c r="J17" s="88">
        <v>9050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15</v>
      </c>
      <c r="I18" s="86">
        <v>15</v>
      </c>
      <c r="J18" s="88">
        <v>15</v>
      </c>
      <c r="K18" s="86">
        <v>1940</v>
      </c>
      <c r="L18" s="86">
        <v>5.0731000000000002</v>
      </c>
      <c r="M18" s="86">
        <v>5.3419742999999995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1.78355</v>
      </c>
      <c r="G22" s="86">
        <v>0</v>
      </c>
      <c r="H22" s="87">
        <v>0</v>
      </c>
      <c r="I22" s="86">
        <v>0</v>
      </c>
      <c r="J22" s="88">
        <v>116</v>
      </c>
      <c r="K22" s="86">
        <v>232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50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157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1232</v>
      </c>
      <c r="K28" s="86">
        <v>200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1.4942500000000001</v>
      </c>
      <c r="F29" s="86">
        <v>1.4843299999999999</v>
      </c>
      <c r="G29" s="86">
        <v>3</v>
      </c>
      <c r="H29" s="87">
        <v>0</v>
      </c>
      <c r="I29" s="86">
        <v>0</v>
      </c>
      <c r="J29" s="88">
        <v>0</v>
      </c>
      <c r="K29" s="86">
        <v>1500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1200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18</v>
      </c>
      <c r="I32" s="86">
        <v>18</v>
      </c>
      <c r="J32" s="88">
        <v>580</v>
      </c>
      <c r="K32" s="86">
        <v>203.78</v>
      </c>
      <c r="L32" s="86">
        <v>11.160820000000001</v>
      </c>
      <c r="M32" s="86">
        <v>11.752343460000001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15</v>
      </c>
      <c r="I37" s="86">
        <v>15</v>
      </c>
      <c r="J37" s="88">
        <v>101</v>
      </c>
      <c r="K37" s="86">
        <v>8.76</v>
      </c>
      <c r="L37" s="86">
        <v>92.182423999999997</v>
      </c>
      <c r="M37" s="86">
        <v>112.82809247199999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16.957799999999999</v>
      </c>
      <c r="F38" s="86">
        <v>17.5852</v>
      </c>
      <c r="G38" s="86">
        <v>16</v>
      </c>
      <c r="H38" s="87">
        <v>61.839039999999997</v>
      </c>
      <c r="I38" s="86">
        <v>61.839039999999997</v>
      </c>
      <c r="J38" s="88">
        <v>123</v>
      </c>
      <c r="K38" s="86">
        <v>1205</v>
      </c>
      <c r="L38" s="86">
        <v>16.455076231744002</v>
      </c>
      <c r="M38" s="86">
        <v>17.327195272026433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73.495559999999998</v>
      </c>
      <c r="F39" s="86">
        <v>54.170349999999999</v>
      </c>
      <c r="G39" s="86">
        <v>960</v>
      </c>
      <c r="H39" s="87">
        <v>1097.6024</v>
      </c>
      <c r="I39" s="86">
        <v>1097.6024</v>
      </c>
      <c r="J39" s="88">
        <v>26</v>
      </c>
      <c r="K39" s="86">
        <v>814.28323360000002</v>
      </c>
      <c r="L39" s="86">
        <v>1095.5970777059758</v>
      </c>
      <c r="M39" s="86">
        <v>1181.0137228243925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294</v>
      </c>
      <c r="K40" s="86">
        <v>0</v>
      </c>
      <c r="L40" s="86">
        <v>9.7000000000000003E-2</v>
      </c>
      <c r="M40" s="86">
        <v>0.102141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1146.23864</v>
      </c>
      <c r="F42" s="86">
        <v>519.63869999999997</v>
      </c>
      <c r="G42" s="86">
        <v>216</v>
      </c>
      <c r="H42" s="87">
        <v>303.51945999999879</v>
      </c>
      <c r="I42" s="86">
        <v>303.51945999999879</v>
      </c>
      <c r="J42" s="88">
        <v>567</v>
      </c>
      <c r="K42" s="86">
        <v>1457.0255199600001</v>
      </c>
      <c r="L42" s="86">
        <v>788.52008470323995</v>
      </c>
      <c r="M42" s="86">
        <v>853.8116491925116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16</v>
      </c>
      <c r="I43" s="86">
        <v>16</v>
      </c>
      <c r="J43" s="88">
        <v>796</v>
      </c>
      <c r="K43" s="86">
        <v>499.83241292000002</v>
      </c>
      <c r="L43" s="86">
        <v>99.844800000000006</v>
      </c>
      <c r="M43" s="86">
        <v>179.83657439999999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5.9</v>
      </c>
      <c r="G44" s="86">
        <v>6</v>
      </c>
      <c r="H44" s="87">
        <v>7.8386399999999998</v>
      </c>
      <c r="I44" s="86">
        <v>7.8386399999999998</v>
      </c>
      <c r="J44" s="88">
        <v>31</v>
      </c>
      <c r="K44" s="86">
        <v>304.23432495999998</v>
      </c>
      <c r="L44" s="86">
        <v>56.560288278240002</v>
      </c>
      <c r="M44" s="86">
        <v>96.907983556986721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44.611899999999423</v>
      </c>
      <c r="G45" s="86">
        <v>10</v>
      </c>
      <c r="H45" s="87">
        <v>0</v>
      </c>
      <c r="I45" s="86">
        <v>0</v>
      </c>
      <c r="J45" s="88">
        <v>0</v>
      </c>
      <c r="K45" s="86">
        <v>300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100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6753</v>
      </c>
      <c r="F51" s="72">
        <f t="shared" ref="F51:M51" si="4">F52+F59+F62+F63+F64+F72+F73</f>
        <v>5803</v>
      </c>
      <c r="G51" s="72">
        <f t="shared" si="4"/>
        <v>10915</v>
      </c>
      <c r="H51" s="73">
        <f t="shared" si="4"/>
        <v>10552</v>
      </c>
      <c r="I51" s="72">
        <f t="shared" si="4"/>
        <v>54182</v>
      </c>
      <c r="J51" s="74">
        <f t="shared" si="4"/>
        <v>54182</v>
      </c>
      <c r="K51" s="72">
        <f t="shared" si="4"/>
        <v>23140</v>
      </c>
      <c r="L51" s="72">
        <f t="shared" si="4"/>
        <v>8171</v>
      </c>
      <c r="M51" s="72">
        <f t="shared" si="4"/>
        <v>8574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6753</v>
      </c>
      <c r="F73" s="86">
        <f t="shared" ref="F73:M73" si="12">SUM(F74:F75)</f>
        <v>5803</v>
      </c>
      <c r="G73" s="86">
        <f t="shared" si="12"/>
        <v>10915</v>
      </c>
      <c r="H73" s="87">
        <f t="shared" si="12"/>
        <v>10552</v>
      </c>
      <c r="I73" s="86">
        <f t="shared" si="12"/>
        <v>54182</v>
      </c>
      <c r="J73" s="88">
        <f t="shared" si="12"/>
        <v>54182</v>
      </c>
      <c r="K73" s="86">
        <f t="shared" si="12"/>
        <v>23140</v>
      </c>
      <c r="L73" s="86">
        <f t="shared" si="12"/>
        <v>8171</v>
      </c>
      <c r="M73" s="86">
        <f t="shared" si="12"/>
        <v>8574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6753</v>
      </c>
      <c r="F75" s="93">
        <v>5803</v>
      </c>
      <c r="G75" s="93">
        <v>10915</v>
      </c>
      <c r="H75" s="94">
        <v>10552</v>
      </c>
      <c r="I75" s="93">
        <v>54182</v>
      </c>
      <c r="J75" s="95">
        <v>54182</v>
      </c>
      <c r="K75" s="93">
        <v>23140</v>
      </c>
      <c r="L75" s="93">
        <v>8171</v>
      </c>
      <c r="M75" s="93">
        <v>8574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-3.6449999999604188E-2</v>
      </c>
      <c r="G77" s="72">
        <f t="shared" si="13"/>
        <v>15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2018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-3.6449999999604188E-2</v>
      </c>
      <c r="G81" s="86">
        <f t="shared" si="15"/>
        <v>15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2018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-3.6449999999604188E-2</v>
      </c>
      <c r="G83" s="93">
        <v>15</v>
      </c>
      <c r="H83" s="94">
        <v>0</v>
      </c>
      <c r="I83" s="93">
        <v>0</v>
      </c>
      <c r="J83" s="95">
        <v>0</v>
      </c>
      <c r="K83" s="93">
        <v>2018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15184.42952</v>
      </c>
      <c r="F92" s="46">
        <f t="shared" ref="F92:M92" si="16">F4+F51+F77+F90</f>
        <v>9486.055049999999</v>
      </c>
      <c r="G92" s="46">
        <f t="shared" si="16"/>
        <v>13752</v>
      </c>
      <c r="H92" s="47">
        <f t="shared" si="16"/>
        <v>24097.199999999997</v>
      </c>
      <c r="I92" s="46">
        <f t="shared" si="16"/>
        <v>73818.2</v>
      </c>
      <c r="J92" s="48">
        <f t="shared" si="16"/>
        <v>73818</v>
      </c>
      <c r="K92" s="46">
        <f t="shared" si="16"/>
        <v>75399.219459440006</v>
      </c>
      <c r="L92" s="46">
        <f t="shared" si="16"/>
        <v>51147.167136183198</v>
      </c>
      <c r="M92" s="46">
        <f t="shared" si="16"/>
        <v>54602.956994400905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126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177</v>
      </c>
      <c r="L3" s="17" t="s">
        <v>125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187424.57117999985</v>
      </c>
      <c r="F4" s="72">
        <f t="shared" ref="F4:M4" si="0">F5+F8+F47</f>
        <v>210651.72319999998</v>
      </c>
      <c r="G4" s="72">
        <f t="shared" si="0"/>
        <v>276307</v>
      </c>
      <c r="H4" s="73">
        <f t="shared" si="0"/>
        <v>183588.68</v>
      </c>
      <c r="I4" s="72">
        <f t="shared" si="0"/>
        <v>152801.68</v>
      </c>
      <c r="J4" s="74">
        <f t="shared" si="0"/>
        <v>163944</v>
      </c>
      <c r="K4" s="72">
        <f t="shared" si="0"/>
        <v>139638.29999999999</v>
      </c>
      <c r="L4" s="72">
        <f t="shared" si="0"/>
        <v>165520.31928000003</v>
      </c>
      <c r="M4" s="72">
        <f t="shared" si="0"/>
        <v>190627.89620184002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142148.51844999986</v>
      </c>
      <c r="F5" s="100">
        <f t="shared" ref="F5:M5" si="1">SUM(F6:F7)</f>
        <v>167923.72545999999</v>
      </c>
      <c r="G5" s="100">
        <f t="shared" si="1"/>
        <v>232525</v>
      </c>
      <c r="H5" s="101">
        <f t="shared" si="1"/>
        <v>137046</v>
      </c>
      <c r="I5" s="100">
        <f t="shared" si="1"/>
        <v>114649</v>
      </c>
      <c r="J5" s="102">
        <f t="shared" si="1"/>
        <v>125792</v>
      </c>
      <c r="K5" s="100">
        <f t="shared" si="1"/>
        <v>100221</v>
      </c>
      <c r="L5" s="100">
        <f t="shared" si="1"/>
        <v>109784.6</v>
      </c>
      <c r="M5" s="100">
        <f t="shared" si="1"/>
        <v>126234.1838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122108.31730999987</v>
      </c>
      <c r="F6" s="79">
        <v>142759.07242999997</v>
      </c>
      <c r="G6" s="79">
        <v>205474</v>
      </c>
      <c r="H6" s="80">
        <v>121981</v>
      </c>
      <c r="I6" s="79">
        <v>103427</v>
      </c>
      <c r="J6" s="81">
        <v>110727</v>
      </c>
      <c r="K6" s="79">
        <v>85544</v>
      </c>
      <c r="L6" s="79">
        <v>94520.52</v>
      </c>
      <c r="M6" s="79">
        <v>110161.10756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20040.201139999997</v>
      </c>
      <c r="F7" s="93">
        <v>25164.653030000001</v>
      </c>
      <c r="G7" s="93">
        <v>27051</v>
      </c>
      <c r="H7" s="94">
        <v>15065</v>
      </c>
      <c r="I7" s="93">
        <v>11222</v>
      </c>
      <c r="J7" s="95">
        <v>15065</v>
      </c>
      <c r="K7" s="93">
        <v>14677</v>
      </c>
      <c r="L7" s="93">
        <v>15264.08</v>
      </c>
      <c r="M7" s="93">
        <v>16073.076239999999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45238.056370000006</v>
      </c>
      <c r="F8" s="100">
        <f t="shared" ref="F8:M8" si="2">SUM(F9:F46)</f>
        <v>42715.682400000005</v>
      </c>
      <c r="G8" s="100">
        <f t="shared" si="2"/>
        <v>43085</v>
      </c>
      <c r="H8" s="101">
        <f t="shared" si="2"/>
        <v>46542.679999999993</v>
      </c>
      <c r="I8" s="100">
        <f t="shared" si="2"/>
        <v>38152.679999999993</v>
      </c>
      <c r="J8" s="102">
        <f t="shared" si="2"/>
        <v>38152</v>
      </c>
      <c r="K8" s="100">
        <f t="shared" si="2"/>
        <v>39417.299999999996</v>
      </c>
      <c r="L8" s="100">
        <f t="shared" si="2"/>
        <v>55735.719280000012</v>
      </c>
      <c r="M8" s="100">
        <f t="shared" si="2"/>
        <v>64393.712401840006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498.15407000000005</v>
      </c>
      <c r="F9" s="79">
        <v>83.867019999999997</v>
      </c>
      <c r="G9" s="79">
        <v>2950</v>
      </c>
      <c r="H9" s="80">
        <v>3799.07</v>
      </c>
      <c r="I9" s="79">
        <v>3799.07</v>
      </c>
      <c r="J9" s="81">
        <v>3799</v>
      </c>
      <c r="K9" s="79">
        <v>1690.52</v>
      </c>
      <c r="L9" s="79">
        <v>3676.98288</v>
      </c>
      <c r="M9" s="79">
        <v>3871.86297264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83.420459999999991</v>
      </c>
      <c r="F10" s="86">
        <v>0</v>
      </c>
      <c r="G10" s="86">
        <v>1190</v>
      </c>
      <c r="H10" s="87">
        <v>-0.06</v>
      </c>
      <c r="I10" s="86">
        <v>-0.06</v>
      </c>
      <c r="J10" s="88">
        <v>0</v>
      </c>
      <c r="K10" s="86">
        <v>0</v>
      </c>
      <c r="L10" s="86">
        <v>-6.2759999999999996E-2</v>
      </c>
      <c r="M10" s="86">
        <v>-6.6086279999999997E-2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191.34829000000005</v>
      </c>
      <c r="F11" s="86">
        <v>540.39597000000003</v>
      </c>
      <c r="G11" s="86">
        <v>0</v>
      </c>
      <c r="H11" s="87">
        <v>1204.76</v>
      </c>
      <c r="I11" s="86">
        <v>1204.76</v>
      </c>
      <c r="J11" s="88">
        <v>1205</v>
      </c>
      <c r="K11" s="86">
        <v>996.66</v>
      </c>
      <c r="L11" s="86">
        <v>1031.8685400000002</v>
      </c>
      <c r="M11" s="86">
        <v>1086.5575726200002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500.40755999999993</v>
      </c>
      <c r="F14" s="86">
        <v>952.98089000000004</v>
      </c>
      <c r="G14" s="86">
        <v>1990</v>
      </c>
      <c r="H14" s="87">
        <v>2014.82</v>
      </c>
      <c r="I14" s="86">
        <v>2014.82</v>
      </c>
      <c r="J14" s="88">
        <v>2015</v>
      </c>
      <c r="K14" s="86">
        <v>1070.1600000000001</v>
      </c>
      <c r="L14" s="86">
        <v>1868.93004</v>
      </c>
      <c r="M14" s="86">
        <v>1967.9833321199999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2357.6112600000001</v>
      </c>
      <c r="F15" s="86">
        <v>1132.5452799999998</v>
      </c>
      <c r="G15" s="86">
        <v>1100</v>
      </c>
      <c r="H15" s="87">
        <v>1159.94</v>
      </c>
      <c r="I15" s="86">
        <v>1159.94</v>
      </c>
      <c r="J15" s="88">
        <v>1160</v>
      </c>
      <c r="K15" s="86">
        <v>1150.52</v>
      </c>
      <c r="L15" s="86">
        <v>1191.1638800000001</v>
      </c>
      <c r="M15" s="86">
        <v>1254.2955656399999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1288.3634399999999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5.4378000000000002</v>
      </c>
      <c r="F17" s="86">
        <v>24.735779999999998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1490.1226100000001</v>
      </c>
      <c r="F18" s="86">
        <v>0</v>
      </c>
      <c r="G18" s="86">
        <v>2934</v>
      </c>
      <c r="H18" s="87">
        <v>-0.42</v>
      </c>
      <c r="I18" s="86">
        <v>-0.42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-0.26</v>
      </c>
      <c r="I19" s="86">
        <v>-0.26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1016.1245500000001</v>
      </c>
      <c r="F22" s="86">
        <v>242.46875999999997</v>
      </c>
      <c r="G22" s="86">
        <v>699</v>
      </c>
      <c r="H22" s="87">
        <v>743.91</v>
      </c>
      <c r="I22" s="86">
        <v>743.91</v>
      </c>
      <c r="J22" s="88">
        <v>744</v>
      </c>
      <c r="K22" s="86">
        <v>742.84</v>
      </c>
      <c r="L22" s="86">
        <v>769.08196000000009</v>
      </c>
      <c r="M22" s="86">
        <v>809.84330388000001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64.317740000000001</v>
      </c>
      <c r="F23" s="86">
        <v>0</v>
      </c>
      <c r="G23" s="86">
        <v>0</v>
      </c>
      <c r="H23" s="87">
        <v>4.95</v>
      </c>
      <c r="I23" s="86">
        <v>4.95</v>
      </c>
      <c r="J23" s="88">
        <v>5</v>
      </c>
      <c r="K23" s="86">
        <v>5.88</v>
      </c>
      <c r="L23" s="86">
        <v>6.08772</v>
      </c>
      <c r="M23" s="86">
        <v>6.4103691599999992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0.99</v>
      </c>
      <c r="I25" s="86">
        <v>0.99</v>
      </c>
      <c r="J25" s="88">
        <v>0</v>
      </c>
      <c r="K25" s="86">
        <v>1.96</v>
      </c>
      <c r="L25" s="86">
        <v>2.0292400000000002</v>
      </c>
      <c r="M25" s="86">
        <v>2.1367897199999999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25.999300000000002</v>
      </c>
      <c r="F29" s="86">
        <v>16.900549999999999</v>
      </c>
      <c r="G29" s="86">
        <v>15</v>
      </c>
      <c r="H29" s="87">
        <v>13.71</v>
      </c>
      <c r="I29" s="86">
        <v>13.71</v>
      </c>
      <c r="J29" s="88">
        <v>14</v>
      </c>
      <c r="K29" s="86">
        <v>13.72</v>
      </c>
      <c r="L29" s="86">
        <v>14.20468</v>
      </c>
      <c r="M29" s="86">
        <v>14.95752804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21.538999999999987</v>
      </c>
      <c r="F30" s="86">
        <v>4.7293200000000297</v>
      </c>
      <c r="G30" s="86">
        <v>665</v>
      </c>
      <c r="H30" s="87">
        <v>647.29</v>
      </c>
      <c r="I30" s="86">
        <v>647.29</v>
      </c>
      <c r="J30" s="88">
        <v>647</v>
      </c>
      <c r="K30" s="86">
        <v>667.38</v>
      </c>
      <c r="L30" s="86">
        <v>690.95622000000003</v>
      </c>
      <c r="M30" s="86">
        <v>727.57689965999998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3.5999499999999998</v>
      </c>
      <c r="F31" s="86">
        <v>7.5918000000000001</v>
      </c>
      <c r="G31" s="86">
        <v>0</v>
      </c>
      <c r="H31" s="87">
        <v>0.99</v>
      </c>
      <c r="I31" s="86">
        <v>0.99</v>
      </c>
      <c r="J31" s="88">
        <v>1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51.364179999999976</v>
      </c>
      <c r="F32" s="86">
        <v>15.515740000000164</v>
      </c>
      <c r="G32" s="86">
        <v>640</v>
      </c>
      <c r="H32" s="87">
        <v>629.96</v>
      </c>
      <c r="I32" s="86">
        <v>629.96</v>
      </c>
      <c r="J32" s="88">
        <v>630</v>
      </c>
      <c r="K32" s="86">
        <v>630.14</v>
      </c>
      <c r="L32" s="86">
        <v>652.40066000000002</v>
      </c>
      <c r="M32" s="86">
        <v>686.97789497999997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387.02137000000005</v>
      </c>
      <c r="F33" s="86">
        <v>150.38695999999999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556.08312000000001</v>
      </c>
      <c r="F34" s="86">
        <v>246.35816</v>
      </c>
      <c r="G34" s="86">
        <v>360</v>
      </c>
      <c r="H34" s="87">
        <v>364.5</v>
      </c>
      <c r="I34" s="86">
        <v>364.5</v>
      </c>
      <c r="J34" s="88">
        <v>365</v>
      </c>
      <c r="K34" s="86">
        <v>361.62</v>
      </c>
      <c r="L34" s="86">
        <v>374.39477999999997</v>
      </c>
      <c r="M34" s="86">
        <v>394.23770333999994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2180.2931599999997</v>
      </c>
      <c r="F37" s="86">
        <v>547.59265999999934</v>
      </c>
      <c r="G37" s="86">
        <v>3813</v>
      </c>
      <c r="H37" s="87">
        <v>4422.87</v>
      </c>
      <c r="I37" s="86">
        <v>1724.87</v>
      </c>
      <c r="J37" s="88">
        <v>1725</v>
      </c>
      <c r="K37" s="86">
        <v>1092.48</v>
      </c>
      <c r="L37" s="86">
        <v>4237.0531200000005</v>
      </c>
      <c r="M37" s="86">
        <v>4461.6169353599998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958.85908000000006</v>
      </c>
      <c r="F38" s="86">
        <v>752.65588999999989</v>
      </c>
      <c r="G38" s="86">
        <v>1010</v>
      </c>
      <c r="H38" s="87">
        <v>983.24</v>
      </c>
      <c r="I38" s="86">
        <v>983.24</v>
      </c>
      <c r="J38" s="88">
        <v>983</v>
      </c>
      <c r="K38" s="86">
        <v>974.12</v>
      </c>
      <c r="L38" s="86">
        <v>1008.5322799999999</v>
      </c>
      <c r="M38" s="86">
        <v>1061.9844908399998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6681.2832200000003</v>
      </c>
      <c r="F39" s="86">
        <v>7053.0374099999999</v>
      </c>
      <c r="G39" s="86">
        <v>3400</v>
      </c>
      <c r="H39" s="87">
        <v>3402.95</v>
      </c>
      <c r="I39" s="86">
        <v>3402.95</v>
      </c>
      <c r="J39" s="88">
        <v>3403</v>
      </c>
      <c r="K39" s="86">
        <v>6870.2199999999993</v>
      </c>
      <c r="L39" s="86">
        <v>3489.2781799999998</v>
      </c>
      <c r="M39" s="86">
        <v>3674.2099235399996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4249.3659000000007</v>
      </c>
      <c r="F40" s="86">
        <v>2896.7459399999998</v>
      </c>
      <c r="G40" s="86">
        <v>4000</v>
      </c>
      <c r="H40" s="87">
        <v>6443.16</v>
      </c>
      <c r="I40" s="86">
        <v>6443.16</v>
      </c>
      <c r="J40" s="88">
        <v>6443</v>
      </c>
      <c r="K40" s="86">
        <v>6653.22</v>
      </c>
      <c r="L40" s="86">
        <v>6888.2551800000001</v>
      </c>
      <c r="M40" s="86">
        <v>7253.3327045400001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19706.316620000005</v>
      </c>
      <c r="F42" s="86">
        <v>25586.623840000004</v>
      </c>
      <c r="G42" s="86">
        <v>15132</v>
      </c>
      <c r="H42" s="87">
        <v>15227.08</v>
      </c>
      <c r="I42" s="86">
        <v>13535.08</v>
      </c>
      <c r="J42" s="88">
        <v>13534</v>
      </c>
      <c r="K42" s="86">
        <v>15069.46</v>
      </c>
      <c r="L42" s="86">
        <v>24216.811740000001</v>
      </c>
      <c r="M42" s="86">
        <v>30155.302762219999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1797.1398099999999</v>
      </c>
      <c r="F43" s="86">
        <v>1885.9568899999999</v>
      </c>
      <c r="G43" s="86">
        <v>1300</v>
      </c>
      <c r="H43" s="87">
        <v>2584.39</v>
      </c>
      <c r="I43" s="86">
        <v>584.38999999999987</v>
      </c>
      <c r="J43" s="88">
        <v>584</v>
      </c>
      <c r="K43" s="86">
        <v>560.73999999999978</v>
      </c>
      <c r="L43" s="86">
        <v>2651.2020600000005</v>
      </c>
      <c r="M43" s="86">
        <v>2791.7157691800003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64.61957000000001</v>
      </c>
      <c r="F44" s="86">
        <v>312.19354000000004</v>
      </c>
      <c r="G44" s="86">
        <v>0</v>
      </c>
      <c r="H44" s="87">
        <v>420.28</v>
      </c>
      <c r="I44" s="86">
        <v>420.28</v>
      </c>
      <c r="J44" s="88">
        <v>420</v>
      </c>
      <c r="K44" s="86">
        <v>415.52</v>
      </c>
      <c r="L44" s="86">
        <v>430.19888000000003</v>
      </c>
      <c r="M44" s="86">
        <v>1501.9994206399999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1059.26431</v>
      </c>
      <c r="F45" s="86">
        <v>262.39999999999998</v>
      </c>
      <c r="G45" s="86">
        <v>1887</v>
      </c>
      <c r="H45" s="87">
        <v>2434.96</v>
      </c>
      <c r="I45" s="86">
        <v>434.96000000000004</v>
      </c>
      <c r="J45" s="88">
        <v>435</v>
      </c>
      <c r="K45" s="86">
        <v>450.13999999999987</v>
      </c>
      <c r="L45" s="86">
        <v>2536.35</v>
      </c>
      <c r="M45" s="86">
        <v>2670.7765499999996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39.6</v>
      </c>
      <c r="I46" s="93">
        <v>39.6</v>
      </c>
      <c r="J46" s="95">
        <v>40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37.996359999999996</v>
      </c>
      <c r="F47" s="100">
        <f t="shared" ref="F47:M47" si="3">SUM(F48:F49)</f>
        <v>12.315340000000001</v>
      </c>
      <c r="G47" s="100">
        <f t="shared" si="3"/>
        <v>697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37.996359999999996</v>
      </c>
      <c r="F48" s="79">
        <v>12.315340000000001</v>
      </c>
      <c r="G48" s="79">
        <v>697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125162.79999999999</v>
      </c>
      <c r="F51" s="72">
        <f t="shared" ref="F51:M51" si="4">F52+F59+F62+F63+F64+F72+F73</f>
        <v>155202.70000000001</v>
      </c>
      <c r="G51" s="72">
        <f t="shared" si="4"/>
        <v>192284</v>
      </c>
      <c r="H51" s="73">
        <f t="shared" si="4"/>
        <v>196639</v>
      </c>
      <c r="I51" s="72">
        <f t="shared" si="4"/>
        <v>202015</v>
      </c>
      <c r="J51" s="74">
        <f t="shared" si="4"/>
        <v>202015</v>
      </c>
      <c r="K51" s="72">
        <f t="shared" si="4"/>
        <v>204439</v>
      </c>
      <c r="L51" s="72">
        <f t="shared" si="4"/>
        <v>216308</v>
      </c>
      <c r="M51" s="72">
        <f t="shared" si="4"/>
        <v>240570.01499999998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125162.79999999999</v>
      </c>
      <c r="F73" s="86">
        <f t="shared" ref="F73:M73" si="12">SUM(F74:F75)</f>
        <v>155202.70000000001</v>
      </c>
      <c r="G73" s="86">
        <f t="shared" si="12"/>
        <v>192284</v>
      </c>
      <c r="H73" s="87">
        <f t="shared" si="12"/>
        <v>196639</v>
      </c>
      <c r="I73" s="86">
        <f t="shared" si="12"/>
        <v>202015</v>
      </c>
      <c r="J73" s="88">
        <f t="shared" si="12"/>
        <v>202015</v>
      </c>
      <c r="K73" s="86">
        <f t="shared" si="12"/>
        <v>204439</v>
      </c>
      <c r="L73" s="86">
        <f t="shared" si="12"/>
        <v>216308</v>
      </c>
      <c r="M73" s="86">
        <f t="shared" si="12"/>
        <v>240570.01499999998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125162.79999999999</v>
      </c>
      <c r="F75" s="93">
        <v>155202.70000000001</v>
      </c>
      <c r="G75" s="93">
        <v>192284</v>
      </c>
      <c r="H75" s="94">
        <v>196639</v>
      </c>
      <c r="I75" s="93">
        <v>202015</v>
      </c>
      <c r="J75" s="95">
        <v>202015</v>
      </c>
      <c r="K75" s="93">
        <v>204439</v>
      </c>
      <c r="L75" s="93">
        <v>216308</v>
      </c>
      <c r="M75" s="93">
        <v>240570.01499999998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5106.364520000483</v>
      </c>
      <c r="F77" s="72">
        <f t="shared" ref="F77:M77" si="13">F78+F81+F84+F85+F86+F87+F88</f>
        <v>5024.8034999999791</v>
      </c>
      <c r="G77" s="72">
        <f t="shared" si="13"/>
        <v>5661</v>
      </c>
      <c r="H77" s="73">
        <f t="shared" si="13"/>
        <v>5034.32</v>
      </c>
      <c r="I77" s="72">
        <f t="shared" si="13"/>
        <v>7008.32</v>
      </c>
      <c r="J77" s="74">
        <f t="shared" si="13"/>
        <v>7009</v>
      </c>
      <c r="K77" s="72">
        <f t="shared" si="13"/>
        <v>3108</v>
      </c>
      <c r="L77" s="72">
        <f t="shared" si="13"/>
        <v>5363</v>
      </c>
      <c r="M77" s="72">
        <f t="shared" si="13"/>
        <v>5647.2389999999996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5363</v>
      </c>
      <c r="M78" s="100">
        <f t="shared" si="14"/>
        <v>5647.2389999999996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5363</v>
      </c>
      <c r="M80" s="93">
        <v>5647.2389999999996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5106.364520000483</v>
      </c>
      <c r="F81" s="86">
        <f t="shared" ref="F81:M81" si="15">SUM(F82:F83)</f>
        <v>5024.8034999999791</v>
      </c>
      <c r="G81" s="86">
        <f t="shared" si="15"/>
        <v>5268</v>
      </c>
      <c r="H81" s="87">
        <f t="shared" si="15"/>
        <v>4539.32</v>
      </c>
      <c r="I81" s="86">
        <f t="shared" si="15"/>
        <v>6513.32</v>
      </c>
      <c r="J81" s="88">
        <f t="shared" si="15"/>
        <v>6513</v>
      </c>
      <c r="K81" s="86">
        <f t="shared" si="15"/>
        <v>3108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2896.0411200000003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2210.3234000004827</v>
      </c>
      <c r="F83" s="93">
        <v>5024.8034999999791</v>
      </c>
      <c r="G83" s="93">
        <v>5268</v>
      </c>
      <c r="H83" s="94">
        <v>4539.32</v>
      </c>
      <c r="I83" s="93">
        <v>6513.32</v>
      </c>
      <c r="J83" s="95">
        <v>6513</v>
      </c>
      <c r="K83" s="93">
        <v>3108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393</v>
      </c>
      <c r="H86" s="87">
        <v>495</v>
      </c>
      <c r="I86" s="86">
        <v>495</v>
      </c>
      <c r="J86" s="88">
        <v>496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317693.73570000031</v>
      </c>
      <c r="F92" s="46">
        <f t="shared" ref="F92:M92" si="16">F4+F51+F77+F90</f>
        <v>370879.22669999994</v>
      </c>
      <c r="G92" s="46">
        <f t="shared" si="16"/>
        <v>474252</v>
      </c>
      <c r="H92" s="47">
        <f t="shared" si="16"/>
        <v>385262</v>
      </c>
      <c r="I92" s="46">
        <f t="shared" si="16"/>
        <v>361825</v>
      </c>
      <c r="J92" s="48">
        <f t="shared" si="16"/>
        <v>372968</v>
      </c>
      <c r="K92" s="46">
        <f t="shared" si="16"/>
        <v>347185.3</v>
      </c>
      <c r="L92" s="46">
        <f t="shared" si="16"/>
        <v>387191.31928000005</v>
      </c>
      <c r="M92" s="46">
        <f t="shared" si="16"/>
        <v>436845.15020184004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141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126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177</v>
      </c>
      <c r="L3" s="17" t="s">
        <v>125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9877.3580099999999</v>
      </c>
      <c r="F4" s="72">
        <f t="shared" ref="F4:M4" si="0">F5+F8+F47</f>
        <v>13578.05651</v>
      </c>
      <c r="G4" s="72">
        <f t="shared" si="0"/>
        <v>19461</v>
      </c>
      <c r="H4" s="73">
        <f t="shared" si="0"/>
        <v>85174</v>
      </c>
      <c r="I4" s="72">
        <f t="shared" si="0"/>
        <v>88222</v>
      </c>
      <c r="J4" s="74">
        <f t="shared" si="0"/>
        <v>88162</v>
      </c>
      <c r="K4" s="72">
        <f t="shared" si="0"/>
        <v>103825.2</v>
      </c>
      <c r="L4" s="72">
        <f t="shared" si="0"/>
        <v>95608.410399999892</v>
      </c>
      <c r="M4" s="72">
        <f t="shared" si="0"/>
        <v>96613.946151199911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8031.0838800000001</v>
      </c>
      <c r="F5" s="100">
        <f t="shared" ref="F5:M5" si="1">SUM(F6:F7)</f>
        <v>9906.2914500000006</v>
      </c>
      <c r="G5" s="100">
        <f t="shared" si="1"/>
        <v>11480</v>
      </c>
      <c r="H5" s="101">
        <f t="shared" si="1"/>
        <v>70846</v>
      </c>
      <c r="I5" s="100">
        <f t="shared" si="1"/>
        <v>74112</v>
      </c>
      <c r="J5" s="102">
        <f t="shared" si="1"/>
        <v>70378</v>
      </c>
      <c r="K5" s="100">
        <f t="shared" si="1"/>
        <v>78476</v>
      </c>
      <c r="L5" s="100">
        <f t="shared" si="1"/>
        <v>82806.695999999894</v>
      </c>
      <c r="M5" s="100">
        <f t="shared" si="1"/>
        <v>88398.740887999913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6992.0240400000002</v>
      </c>
      <c r="F6" s="79">
        <v>8569.15373</v>
      </c>
      <c r="G6" s="79">
        <v>9879</v>
      </c>
      <c r="H6" s="80">
        <v>66149</v>
      </c>
      <c r="I6" s="79">
        <v>69415</v>
      </c>
      <c r="J6" s="81">
        <v>63334</v>
      </c>
      <c r="K6" s="79">
        <v>73388</v>
      </c>
      <c r="L6" s="79">
        <v>77684.681999999899</v>
      </c>
      <c r="M6" s="79">
        <v>82794.660145999907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1039.0598400000001</v>
      </c>
      <c r="F7" s="93">
        <v>1337.1377199999999</v>
      </c>
      <c r="G7" s="93">
        <v>1601</v>
      </c>
      <c r="H7" s="94">
        <v>4697</v>
      </c>
      <c r="I7" s="93">
        <v>4697</v>
      </c>
      <c r="J7" s="95">
        <v>7044</v>
      </c>
      <c r="K7" s="93">
        <v>5088</v>
      </c>
      <c r="L7" s="93">
        <v>5122.0140000000001</v>
      </c>
      <c r="M7" s="93">
        <v>5604.0807420000001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1846.2741300000002</v>
      </c>
      <c r="F8" s="100">
        <f t="shared" ref="F8:M8" si="2">SUM(F9:F46)</f>
        <v>3671.7650600000002</v>
      </c>
      <c r="G8" s="100">
        <f t="shared" si="2"/>
        <v>7980</v>
      </c>
      <c r="H8" s="101">
        <f t="shared" si="2"/>
        <v>14328</v>
      </c>
      <c r="I8" s="100">
        <f t="shared" si="2"/>
        <v>14110</v>
      </c>
      <c r="J8" s="102">
        <f t="shared" si="2"/>
        <v>17784</v>
      </c>
      <c r="K8" s="100">
        <f t="shared" si="2"/>
        <v>25349.200000000001</v>
      </c>
      <c r="L8" s="100">
        <f t="shared" si="2"/>
        <v>12801.714399999999</v>
      </c>
      <c r="M8" s="100">
        <f t="shared" si="2"/>
        <v>8215.2052631999995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14.915100000000001</v>
      </c>
      <c r="F9" s="79">
        <v>351.83590000000004</v>
      </c>
      <c r="G9" s="79">
        <v>65</v>
      </c>
      <c r="H9" s="80">
        <v>1266.21</v>
      </c>
      <c r="I9" s="79">
        <v>1266.21</v>
      </c>
      <c r="J9" s="81">
        <v>84</v>
      </c>
      <c r="K9" s="79">
        <v>1274.92</v>
      </c>
      <c r="L9" s="79">
        <v>1318.4234799999999</v>
      </c>
      <c r="M9" s="79">
        <v>1388.2999244399998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10.284600000000001</v>
      </c>
      <c r="F10" s="86">
        <v>0</v>
      </c>
      <c r="G10" s="86">
        <v>4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90.685000000000002</v>
      </c>
      <c r="F11" s="86">
        <v>6.8476300000000005</v>
      </c>
      <c r="G11" s="86">
        <v>0</v>
      </c>
      <c r="H11" s="87">
        <v>0</v>
      </c>
      <c r="I11" s="86">
        <v>0</v>
      </c>
      <c r="J11" s="88">
        <v>50</v>
      </c>
      <c r="K11" s="86">
        <v>103</v>
      </c>
      <c r="L11" s="86">
        <v>503</v>
      </c>
      <c r="M11" s="86">
        <v>529.65899999999999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18.101220000000001</v>
      </c>
      <c r="F14" s="86">
        <v>71.72</v>
      </c>
      <c r="G14" s="86">
        <v>52</v>
      </c>
      <c r="H14" s="87">
        <v>130.68</v>
      </c>
      <c r="I14" s="86">
        <v>130.68</v>
      </c>
      <c r="J14" s="88">
        <v>96</v>
      </c>
      <c r="K14" s="86">
        <v>213.72</v>
      </c>
      <c r="L14" s="86">
        <v>14.132679999999997</v>
      </c>
      <c r="M14" s="86">
        <v>14.881712039999996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1.7156</v>
      </c>
      <c r="F15" s="86">
        <v>47.567860000000003</v>
      </c>
      <c r="G15" s="86">
        <v>566</v>
      </c>
      <c r="H15" s="87">
        <v>1237.5</v>
      </c>
      <c r="I15" s="86">
        <v>1237.5</v>
      </c>
      <c r="J15" s="88">
        <v>337</v>
      </c>
      <c r="K15" s="86">
        <v>1617.8600000000001</v>
      </c>
      <c r="L15" s="86">
        <v>945.07033999999999</v>
      </c>
      <c r="M15" s="86">
        <v>995.15906801999995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3</v>
      </c>
      <c r="H16" s="87">
        <v>1468.17</v>
      </c>
      <c r="I16" s="86">
        <v>1468.17</v>
      </c>
      <c r="J16" s="88">
        <v>1468</v>
      </c>
      <c r="K16" s="86">
        <v>400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16.62576</v>
      </c>
      <c r="G17" s="86">
        <v>27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212.02932999999999</v>
      </c>
      <c r="F19" s="86">
        <v>149.23150000000001</v>
      </c>
      <c r="G19" s="86">
        <v>100</v>
      </c>
      <c r="H19" s="87">
        <v>257.39999999999998</v>
      </c>
      <c r="I19" s="86">
        <v>257.39999999999998</v>
      </c>
      <c r="J19" s="88">
        <v>257</v>
      </c>
      <c r="K19" s="86">
        <v>303.8</v>
      </c>
      <c r="L19" s="86">
        <v>314.57219999999995</v>
      </c>
      <c r="M19" s="86">
        <v>331.24452659999992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495</v>
      </c>
      <c r="I21" s="86">
        <v>495</v>
      </c>
      <c r="J21" s="88">
        <v>495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0.2</v>
      </c>
      <c r="F22" s="86">
        <v>131.55565000000001</v>
      </c>
      <c r="G22" s="86">
        <v>56</v>
      </c>
      <c r="H22" s="87">
        <v>584.61</v>
      </c>
      <c r="I22" s="86">
        <v>584.61</v>
      </c>
      <c r="J22" s="88">
        <v>215</v>
      </c>
      <c r="K22" s="86">
        <v>798.81999999999994</v>
      </c>
      <c r="L22" s="86">
        <v>516.34757999999988</v>
      </c>
      <c r="M22" s="86">
        <v>543.71400173999984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86.564220000000006</v>
      </c>
      <c r="G23" s="86">
        <v>60</v>
      </c>
      <c r="H23" s="87">
        <v>0</v>
      </c>
      <c r="I23" s="86">
        <v>0</v>
      </c>
      <c r="J23" s="88">
        <v>73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100</v>
      </c>
      <c r="I24" s="86">
        <v>100</v>
      </c>
      <c r="J24" s="88">
        <v>100</v>
      </c>
      <c r="K24" s="86">
        <v>150</v>
      </c>
      <c r="L24" s="86">
        <v>0.39999999999999147</v>
      </c>
      <c r="M24" s="86">
        <v>0.42119999999999097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1061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19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29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1.4545599999999999</v>
      </c>
      <c r="F29" s="86">
        <v>1.48102</v>
      </c>
      <c r="G29" s="86">
        <v>5</v>
      </c>
      <c r="H29" s="87">
        <v>-0.05</v>
      </c>
      <c r="I29" s="86">
        <v>-0.05</v>
      </c>
      <c r="J29" s="88">
        <v>0</v>
      </c>
      <c r="K29" s="86">
        <v>2.94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8.5477999999999987</v>
      </c>
      <c r="F30" s="86">
        <v>51.544359999999998</v>
      </c>
      <c r="G30" s="86">
        <v>46</v>
      </c>
      <c r="H30" s="87">
        <v>0</v>
      </c>
      <c r="I30" s="86">
        <v>0</v>
      </c>
      <c r="J30" s="88">
        <v>0</v>
      </c>
      <c r="K30" s="86">
        <v>60.76</v>
      </c>
      <c r="L30" s="86">
        <v>58.937199999999997</v>
      </c>
      <c r="M30" s="86">
        <v>62.060871599999992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29.7</v>
      </c>
      <c r="G31" s="86">
        <v>5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17.000900000000001</v>
      </c>
      <c r="G32" s="86">
        <v>1</v>
      </c>
      <c r="H32" s="87">
        <v>71.33</v>
      </c>
      <c r="I32" s="86">
        <v>71.33</v>
      </c>
      <c r="J32" s="88">
        <v>1</v>
      </c>
      <c r="K32" s="86">
        <v>99.6</v>
      </c>
      <c r="L32" s="86">
        <v>19.980400000000003</v>
      </c>
      <c r="M32" s="86">
        <v>21.039361200000002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1.94</v>
      </c>
      <c r="F33" s="86">
        <v>0.50119999999999998</v>
      </c>
      <c r="G33" s="86">
        <v>30</v>
      </c>
      <c r="H33" s="87">
        <v>97.02</v>
      </c>
      <c r="I33" s="86">
        <v>97.02</v>
      </c>
      <c r="J33" s="88">
        <v>145</v>
      </c>
      <c r="K33" s="86">
        <v>163.66</v>
      </c>
      <c r="L33" s="86">
        <v>169.93353999999999</v>
      </c>
      <c r="M33" s="86">
        <v>178.94001761999999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37.884480000000003</v>
      </c>
      <c r="F34" s="86">
        <v>0</v>
      </c>
      <c r="G34" s="86">
        <v>98</v>
      </c>
      <c r="H34" s="87">
        <v>685.08</v>
      </c>
      <c r="I34" s="86">
        <v>675.08</v>
      </c>
      <c r="J34" s="88">
        <v>324</v>
      </c>
      <c r="K34" s="86">
        <v>10231</v>
      </c>
      <c r="L34" s="86">
        <v>811.86400000000003</v>
      </c>
      <c r="M34" s="86">
        <v>854.89279199999999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609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15.96705</v>
      </c>
      <c r="F37" s="86">
        <v>510.98816999999997</v>
      </c>
      <c r="G37" s="86">
        <v>0</v>
      </c>
      <c r="H37" s="87">
        <v>1195.01</v>
      </c>
      <c r="I37" s="86">
        <v>1195.01</v>
      </c>
      <c r="J37" s="88">
        <v>291</v>
      </c>
      <c r="K37" s="86">
        <v>1400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24.580209999999997</v>
      </c>
      <c r="F38" s="86">
        <v>246.13998999999998</v>
      </c>
      <c r="G38" s="86">
        <v>328</v>
      </c>
      <c r="H38" s="87">
        <v>693</v>
      </c>
      <c r="I38" s="86">
        <v>693</v>
      </c>
      <c r="J38" s="88">
        <v>443</v>
      </c>
      <c r="K38" s="86">
        <v>1023.44</v>
      </c>
      <c r="L38" s="86">
        <v>231.13335999999995</v>
      </c>
      <c r="M38" s="86">
        <v>243.38342807999993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296.65171000000004</v>
      </c>
      <c r="F39" s="86">
        <v>388.54694000000001</v>
      </c>
      <c r="G39" s="86">
        <v>1513</v>
      </c>
      <c r="H39" s="87">
        <v>1579.1</v>
      </c>
      <c r="I39" s="86">
        <v>1371.1</v>
      </c>
      <c r="J39" s="88">
        <v>1685</v>
      </c>
      <c r="K39" s="86">
        <v>2557.38</v>
      </c>
      <c r="L39" s="86">
        <v>5152.1262200000001</v>
      </c>
      <c r="M39" s="86">
        <v>160.18890966000015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118.04845000000002</v>
      </c>
      <c r="F40" s="86">
        <v>148.04876000000002</v>
      </c>
      <c r="G40" s="86">
        <v>400</v>
      </c>
      <c r="H40" s="87">
        <v>550</v>
      </c>
      <c r="I40" s="86">
        <v>550</v>
      </c>
      <c r="J40" s="88">
        <v>472</v>
      </c>
      <c r="K40" s="86">
        <v>678.16</v>
      </c>
      <c r="L40" s="86">
        <v>701.81703999999991</v>
      </c>
      <c r="M40" s="86">
        <v>739.01334311999983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116.7</v>
      </c>
      <c r="F41" s="86">
        <v>63.5</v>
      </c>
      <c r="G41" s="86">
        <v>0</v>
      </c>
      <c r="H41" s="87">
        <v>1419.71</v>
      </c>
      <c r="I41" s="86">
        <v>1419.71</v>
      </c>
      <c r="J41" s="88">
        <v>1420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698.25949000000014</v>
      </c>
      <c r="F42" s="86">
        <v>1275.42786</v>
      </c>
      <c r="G42" s="86">
        <v>4516</v>
      </c>
      <c r="H42" s="87">
        <v>450</v>
      </c>
      <c r="I42" s="86">
        <v>450</v>
      </c>
      <c r="J42" s="88">
        <v>6295</v>
      </c>
      <c r="K42" s="86">
        <v>1031.82</v>
      </c>
      <c r="L42" s="86">
        <v>1248.36428</v>
      </c>
      <c r="M42" s="86">
        <v>1314.5275868399999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81</v>
      </c>
      <c r="F43" s="86">
        <v>0.64979999999999993</v>
      </c>
      <c r="G43" s="86">
        <v>0</v>
      </c>
      <c r="H43" s="87">
        <v>1082.98</v>
      </c>
      <c r="I43" s="86">
        <v>1082.98</v>
      </c>
      <c r="J43" s="88">
        <v>1083</v>
      </c>
      <c r="K43" s="86">
        <v>1870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36.107529999999997</v>
      </c>
      <c r="F44" s="86">
        <v>71.287539999999993</v>
      </c>
      <c r="G44" s="86">
        <v>25</v>
      </c>
      <c r="H44" s="87">
        <v>316.8</v>
      </c>
      <c r="I44" s="86">
        <v>316.8</v>
      </c>
      <c r="J44" s="88">
        <v>725</v>
      </c>
      <c r="K44" s="86">
        <v>568.32000000000005</v>
      </c>
      <c r="L44" s="86">
        <v>795.7420800000001</v>
      </c>
      <c r="M44" s="86">
        <v>837.91641024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61.201999999999998</v>
      </c>
      <c r="F45" s="86">
        <v>5</v>
      </c>
      <c r="G45" s="86">
        <v>80</v>
      </c>
      <c r="H45" s="87">
        <v>648.45000000000005</v>
      </c>
      <c r="I45" s="86">
        <v>648.45000000000005</v>
      </c>
      <c r="J45" s="88">
        <v>7</v>
      </c>
      <c r="K45" s="86">
        <v>800</v>
      </c>
      <c r="L45" s="86">
        <v>-0.12999999999999545</v>
      </c>
      <c r="M45" s="86">
        <v>-0.13688999999999521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1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1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7</v>
      </c>
      <c r="H51" s="73">
        <f t="shared" si="4"/>
        <v>0</v>
      </c>
      <c r="I51" s="72">
        <f t="shared" si="4"/>
        <v>83</v>
      </c>
      <c r="J51" s="74">
        <f t="shared" si="4"/>
        <v>83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7</v>
      </c>
      <c r="H73" s="87">
        <f t="shared" si="12"/>
        <v>0</v>
      </c>
      <c r="I73" s="86">
        <f t="shared" si="12"/>
        <v>83</v>
      </c>
      <c r="J73" s="88">
        <f t="shared" si="12"/>
        <v>83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7</v>
      </c>
      <c r="H75" s="94">
        <v>0</v>
      </c>
      <c r="I75" s="93">
        <v>83</v>
      </c>
      <c r="J75" s="95">
        <v>83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216.6</v>
      </c>
      <c r="F77" s="72">
        <f t="shared" ref="F77:M77" si="13">F78+F81+F84+F85+F86+F87+F88</f>
        <v>162.1</v>
      </c>
      <c r="G77" s="72">
        <f t="shared" si="13"/>
        <v>101</v>
      </c>
      <c r="H77" s="73">
        <f t="shared" si="13"/>
        <v>0</v>
      </c>
      <c r="I77" s="72">
        <f t="shared" si="13"/>
        <v>0</v>
      </c>
      <c r="J77" s="74">
        <f t="shared" si="13"/>
        <v>60</v>
      </c>
      <c r="K77" s="72">
        <f t="shared" si="13"/>
        <v>168</v>
      </c>
      <c r="L77" s="72">
        <f t="shared" si="13"/>
        <v>175.8</v>
      </c>
      <c r="M77" s="72">
        <f t="shared" si="13"/>
        <v>185.1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216.6</v>
      </c>
      <c r="F81" s="86">
        <f t="shared" ref="F81:M81" si="15">SUM(F82:F83)</f>
        <v>162.1</v>
      </c>
      <c r="G81" s="86">
        <f t="shared" si="15"/>
        <v>101</v>
      </c>
      <c r="H81" s="87">
        <f t="shared" si="15"/>
        <v>0</v>
      </c>
      <c r="I81" s="86">
        <f t="shared" si="15"/>
        <v>0</v>
      </c>
      <c r="J81" s="88">
        <f t="shared" si="15"/>
        <v>60</v>
      </c>
      <c r="K81" s="86">
        <f t="shared" si="15"/>
        <v>168</v>
      </c>
      <c r="L81" s="86">
        <f t="shared" si="15"/>
        <v>175.8</v>
      </c>
      <c r="M81" s="86">
        <f t="shared" si="15"/>
        <v>185.1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216.6</v>
      </c>
      <c r="F83" s="93">
        <v>162.1</v>
      </c>
      <c r="G83" s="93">
        <v>101</v>
      </c>
      <c r="H83" s="94">
        <v>0</v>
      </c>
      <c r="I83" s="93">
        <v>0</v>
      </c>
      <c r="J83" s="95">
        <v>60</v>
      </c>
      <c r="K83" s="93">
        <v>168</v>
      </c>
      <c r="L83" s="93">
        <v>175.8</v>
      </c>
      <c r="M83" s="93">
        <v>185.1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10093.95801</v>
      </c>
      <c r="F92" s="46">
        <f t="shared" ref="F92:M92" si="16">F4+F51+F77+F90</f>
        <v>13740.156510000001</v>
      </c>
      <c r="G92" s="46">
        <f t="shared" si="16"/>
        <v>19569</v>
      </c>
      <c r="H92" s="47">
        <f t="shared" si="16"/>
        <v>85174</v>
      </c>
      <c r="I92" s="46">
        <f t="shared" si="16"/>
        <v>88305</v>
      </c>
      <c r="J92" s="48">
        <f t="shared" si="16"/>
        <v>88305</v>
      </c>
      <c r="K92" s="46">
        <f t="shared" si="16"/>
        <v>103993.2</v>
      </c>
      <c r="L92" s="46">
        <f t="shared" si="16"/>
        <v>95784.210399999894</v>
      </c>
      <c r="M92" s="46">
        <f t="shared" si="16"/>
        <v>96799.046151199916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143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126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177</v>
      </c>
      <c r="L3" s="17" t="s">
        <v>125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39142.850460000016</v>
      </c>
      <c r="F4" s="72">
        <f t="shared" ref="F4:M4" si="0">F5+F8+F47</f>
        <v>46914.858150000007</v>
      </c>
      <c r="G4" s="72">
        <f t="shared" si="0"/>
        <v>14164</v>
      </c>
      <c r="H4" s="73">
        <f t="shared" si="0"/>
        <v>16039</v>
      </c>
      <c r="I4" s="72">
        <f t="shared" si="0"/>
        <v>52719</v>
      </c>
      <c r="J4" s="74">
        <f t="shared" si="0"/>
        <v>53171</v>
      </c>
      <c r="K4" s="72">
        <f t="shared" si="0"/>
        <v>53088</v>
      </c>
      <c r="L4" s="72">
        <f t="shared" si="0"/>
        <v>55938.536</v>
      </c>
      <c r="M4" s="72">
        <f t="shared" si="0"/>
        <v>59582.428408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33061.468700000012</v>
      </c>
      <c r="F5" s="100">
        <f t="shared" ref="F5:M5" si="1">SUM(F6:F7)</f>
        <v>34581.524860000005</v>
      </c>
      <c r="G5" s="100">
        <f t="shared" si="1"/>
        <v>5949</v>
      </c>
      <c r="H5" s="101">
        <f t="shared" si="1"/>
        <v>5945</v>
      </c>
      <c r="I5" s="100">
        <f t="shared" si="1"/>
        <v>43471</v>
      </c>
      <c r="J5" s="102">
        <f t="shared" si="1"/>
        <v>45406</v>
      </c>
      <c r="K5" s="100">
        <f t="shared" si="1"/>
        <v>42955</v>
      </c>
      <c r="L5" s="100">
        <f t="shared" si="1"/>
        <v>45339.417999999998</v>
      </c>
      <c r="M5" s="100">
        <f t="shared" si="1"/>
        <v>48421.557154000002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28138.915290000012</v>
      </c>
      <c r="F6" s="79">
        <v>29113.143780000002</v>
      </c>
      <c r="G6" s="79">
        <v>5000</v>
      </c>
      <c r="H6" s="80">
        <v>5342</v>
      </c>
      <c r="I6" s="79">
        <v>42868</v>
      </c>
      <c r="J6" s="81">
        <v>40806</v>
      </c>
      <c r="K6" s="79">
        <v>42328</v>
      </c>
      <c r="L6" s="79">
        <v>45033.576000000001</v>
      </c>
      <c r="M6" s="79">
        <v>47880.955527999999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4922.5534100000004</v>
      </c>
      <c r="F7" s="93">
        <v>5468.3810800000001</v>
      </c>
      <c r="G7" s="93">
        <v>949</v>
      </c>
      <c r="H7" s="94">
        <v>603</v>
      </c>
      <c r="I7" s="93">
        <v>603</v>
      </c>
      <c r="J7" s="95">
        <v>4600</v>
      </c>
      <c r="K7" s="93">
        <v>627</v>
      </c>
      <c r="L7" s="93">
        <v>305.84199999999998</v>
      </c>
      <c r="M7" s="93">
        <v>540.6016259999999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6078.3817600000011</v>
      </c>
      <c r="F8" s="100">
        <f t="shared" ref="F8:M8" si="2">SUM(F9:F46)</f>
        <v>12333.333290000002</v>
      </c>
      <c r="G8" s="100">
        <f t="shared" si="2"/>
        <v>8215</v>
      </c>
      <c r="H8" s="101">
        <f t="shared" si="2"/>
        <v>10094</v>
      </c>
      <c r="I8" s="100">
        <f t="shared" si="2"/>
        <v>9248</v>
      </c>
      <c r="J8" s="102">
        <f t="shared" si="2"/>
        <v>7765</v>
      </c>
      <c r="K8" s="100">
        <f t="shared" si="2"/>
        <v>10133</v>
      </c>
      <c r="L8" s="100">
        <f t="shared" si="2"/>
        <v>10599.118000000004</v>
      </c>
      <c r="M8" s="100">
        <f t="shared" si="2"/>
        <v>11160.871253999998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0.56000000000000005</v>
      </c>
      <c r="F9" s="79">
        <v>42.898440000000001</v>
      </c>
      <c r="G9" s="79">
        <v>40</v>
      </c>
      <c r="H9" s="80">
        <v>154</v>
      </c>
      <c r="I9" s="79">
        <v>154</v>
      </c>
      <c r="J9" s="81">
        <v>38</v>
      </c>
      <c r="K9" s="79">
        <v>160</v>
      </c>
      <c r="L9" s="79">
        <v>167.36</v>
      </c>
      <c r="M9" s="79">
        <v>176.23008000000002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2.6877800000000001</v>
      </c>
      <c r="G10" s="86">
        <v>3</v>
      </c>
      <c r="H10" s="87">
        <v>6</v>
      </c>
      <c r="I10" s="86">
        <v>6</v>
      </c>
      <c r="J10" s="88">
        <v>6</v>
      </c>
      <c r="K10" s="86">
        <v>7</v>
      </c>
      <c r="L10" s="86">
        <v>7.3220000000000001</v>
      </c>
      <c r="M10" s="86">
        <v>7.7100659999999994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85.782749999999993</v>
      </c>
      <c r="F11" s="86">
        <v>240.41198</v>
      </c>
      <c r="G11" s="86">
        <v>150</v>
      </c>
      <c r="H11" s="87">
        <v>205</v>
      </c>
      <c r="I11" s="86">
        <v>205</v>
      </c>
      <c r="J11" s="88">
        <v>27</v>
      </c>
      <c r="K11" s="86">
        <v>636</v>
      </c>
      <c r="L11" s="86">
        <v>665.25599999999997</v>
      </c>
      <c r="M11" s="86">
        <v>700.51456799999994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4.8</v>
      </c>
      <c r="F14" s="86">
        <v>22.542999999999999</v>
      </c>
      <c r="G14" s="86">
        <v>20</v>
      </c>
      <c r="H14" s="87">
        <v>82</v>
      </c>
      <c r="I14" s="86">
        <v>82</v>
      </c>
      <c r="J14" s="88">
        <v>53</v>
      </c>
      <c r="K14" s="86">
        <v>360</v>
      </c>
      <c r="L14" s="86">
        <v>376.56</v>
      </c>
      <c r="M14" s="86">
        <v>396.51767999999998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167.12611999999999</v>
      </c>
      <c r="F15" s="86">
        <v>479.61090000000002</v>
      </c>
      <c r="G15" s="86">
        <v>300</v>
      </c>
      <c r="H15" s="87">
        <v>430</v>
      </c>
      <c r="I15" s="86">
        <v>430</v>
      </c>
      <c r="J15" s="88">
        <v>169</v>
      </c>
      <c r="K15" s="86">
        <v>520</v>
      </c>
      <c r="L15" s="86">
        <v>543.92000000000007</v>
      </c>
      <c r="M15" s="86">
        <v>572.74776000000008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60.944400000000002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21.224</v>
      </c>
      <c r="F18" s="86">
        <v>64.900499999999994</v>
      </c>
      <c r="G18" s="86">
        <v>65</v>
      </c>
      <c r="H18" s="87">
        <v>42</v>
      </c>
      <c r="I18" s="86">
        <v>42</v>
      </c>
      <c r="J18" s="88">
        <v>2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22.8</v>
      </c>
      <c r="G19" s="86">
        <v>20</v>
      </c>
      <c r="H19" s="87">
        <v>26</v>
      </c>
      <c r="I19" s="86">
        <v>26</v>
      </c>
      <c r="J19" s="88">
        <v>30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514.90143999999998</v>
      </c>
      <c r="F22" s="86">
        <v>943.53422</v>
      </c>
      <c r="G22" s="86">
        <v>500</v>
      </c>
      <c r="H22" s="87">
        <v>750</v>
      </c>
      <c r="I22" s="86">
        <v>750</v>
      </c>
      <c r="J22" s="88">
        <v>244</v>
      </c>
      <c r="K22" s="86">
        <v>506</v>
      </c>
      <c r="L22" s="86">
        <v>529.27600000000007</v>
      </c>
      <c r="M22" s="86">
        <v>557.327628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2.2999999999999998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6.6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1.1516999999999999</v>
      </c>
      <c r="F25" s="86">
        <v>0</v>
      </c>
      <c r="G25" s="86">
        <v>0</v>
      </c>
      <c r="H25" s="87">
        <v>0</v>
      </c>
      <c r="I25" s="86">
        <v>0</v>
      </c>
      <c r="J25" s="88">
        <v>139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1047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5.1519200000000005</v>
      </c>
      <c r="G29" s="86">
        <v>5</v>
      </c>
      <c r="H29" s="87">
        <v>15</v>
      </c>
      <c r="I29" s="86">
        <v>15</v>
      </c>
      <c r="J29" s="88">
        <v>15</v>
      </c>
      <c r="K29" s="86">
        <v>12</v>
      </c>
      <c r="L29" s="86">
        <v>12.552</v>
      </c>
      <c r="M29" s="86">
        <v>13.217255999999999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517.18641000000002</v>
      </c>
      <c r="F30" s="86">
        <v>718.14089000000001</v>
      </c>
      <c r="G30" s="86">
        <v>415</v>
      </c>
      <c r="H30" s="87">
        <v>512</v>
      </c>
      <c r="I30" s="86">
        <v>512</v>
      </c>
      <c r="J30" s="88">
        <v>512</v>
      </c>
      <c r="K30" s="86">
        <v>178</v>
      </c>
      <c r="L30" s="86">
        <v>186.18800000000002</v>
      </c>
      <c r="M30" s="86">
        <v>196.05596400000002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362.27068000000003</v>
      </c>
      <c r="F32" s="86">
        <v>886.22759999999994</v>
      </c>
      <c r="G32" s="86">
        <v>700</v>
      </c>
      <c r="H32" s="87">
        <v>760</v>
      </c>
      <c r="I32" s="86">
        <v>760</v>
      </c>
      <c r="J32" s="88">
        <v>352</v>
      </c>
      <c r="K32" s="86">
        <v>790</v>
      </c>
      <c r="L32" s="86">
        <v>826.34</v>
      </c>
      <c r="M32" s="86">
        <v>870.13602000000003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0.56265999999999994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299.70095000000003</v>
      </c>
      <c r="F34" s="86">
        <v>104.69891</v>
      </c>
      <c r="G34" s="86">
        <v>100</v>
      </c>
      <c r="H34" s="87">
        <v>180</v>
      </c>
      <c r="I34" s="86">
        <v>180</v>
      </c>
      <c r="J34" s="88">
        <v>85</v>
      </c>
      <c r="K34" s="86">
        <v>50</v>
      </c>
      <c r="L34" s="86">
        <v>52.300000000000004</v>
      </c>
      <c r="M34" s="86">
        <v>55.071899999999999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1487.4837400000001</v>
      </c>
      <c r="F37" s="86">
        <v>2067.1614800000002</v>
      </c>
      <c r="G37" s="86">
        <v>2107</v>
      </c>
      <c r="H37" s="87">
        <v>2200</v>
      </c>
      <c r="I37" s="86">
        <v>1354</v>
      </c>
      <c r="J37" s="88">
        <v>1259</v>
      </c>
      <c r="K37" s="86">
        <v>2188</v>
      </c>
      <c r="L37" s="86">
        <v>2288.6480000000001</v>
      </c>
      <c r="M37" s="86">
        <v>2409.946344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146.59198999999998</v>
      </c>
      <c r="F38" s="86">
        <v>243.50953999999999</v>
      </c>
      <c r="G38" s="86">
        <v>220</v>
      </c>
      <c r="H38" s="87">
        <v>280</v>
      </c>
      <c r="I38" s="86">
        <v>280</v>
      </c>
      <c r="J38" s="88">
        <v>71</v>
      </c>
      <c r="K38" s="86">
        <v>291</v>
      </c>
      <c r="L38" s="86">
        <v>304.38600000000002</v>
      </c>
      <c r="M38" s="86">
        <v>320.51845800000001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80.059690000000003</v>
      </c>
      <c r="F39" s="86">
        <v>802.95870000000002</v>
      </c>
      <c r="G39" s="86">
        <v>700</v>
      </c>
      <c r="H39" s="87">
        <v>760</v>
      </c>
      <c r="I39" s="86">
        <v>760</v>
      </c>
      <c r="J39" s="88">
        <v>28</v>
      </c>
      <c r="K39" s="86">
        <v>790</v>
      </c>
      <c r="L39" s="86">
        <v>826.34</v>
      </c>
      <c r="M39" s="86">
        <v>870.13602000000003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174.27649</v>
      </c>
      <c r="F40" s="86">
        <v>1190.8885499999999</v>
      </c>
      <c r="G40" s="86">
        <v>1000</v>
      </c>
      <c r="H40" s="87">
        <v>1065</v>
      </c>
      <c r="I40" s="86">
        <v>1065</v>
      </c>
      <c r="J40" s="88">
        <v>346</v>
      </c>
      <c r="K40" s="86">
        <v>1012</v>
      </c>
      <c r="L40" s="86">
        <v>1058.5520000000001</v>
      </c>
      <c r="M40" s="86">
        <v>1114.655256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2003.9237399999997</v>
      </c>
      <c r="F42" s="86">
        <v>3996.5220800000002</v>
      </c>
      <c r="G42" s="86">
        <v>1500</v>
      </c>
      <c r="H42" s="87">
        <v>2090</v>
      </c>
      <c r="I42" s="86">
        <v>2090</v>
      </c>
      <c r="J42" s="88">
        <v>2659</v>
      </c>
      <c r="K42" s="86">
        <v>2074</v>
      </c>
      <c r="L42" s="86">
        <v>2169.404</v>
      </c>
      <c r="M42" s="86">
        <v>2284.3824119999999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19.574999999999999</v>
      </c>
      <c r="F43" s="86">
        <v>47.053800000000003</v>
      </c>
      <c r="G43" s="86">
        <v>40</v>
      </c>
      <c r="H43" s="87">
        <v>50</v>
      </c>
      <c r="I43" s="86">
        <v>50</v>
      </c>
      <c r="J43" s="88">
        <v>50</v>
      </c>
      <c r="K43" s="86">
        <v>52</v>
      </c>
      <c r="L43" s="86">
        <v>54.392000000000003</v>
      </c>
      <c r="M43" s="86">
        <v>57.274776000000003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8.06</v>
      </c>
      <c r="F44" s="86">
        <v>38.933</v>
      </c>
      <c r="G44" s="86">
        <v>30</v>
      </c>
      <c r="H44" s="87">
        <v>47</v>
      </c>
      <c r="I44" s="86">
        <v>47</v>
      </c>
      <c r="J44" s="88">
        <v>193</v>
      </c>
      <c r="K44" s="86">
        <v>49</v>
      </c>
      <c r="L44" s="86">
        <v>51.254000000000005</v>
      </c>
      <c r="M44" s="86">
        <v>53.970462000000005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113.3</v>
      </c>
      <c r="F45" s="86">
        <v>412.7</v>
      </c>
      <c r="G45" s="86">
        <v>300</v>
      </c>
      <c r="H45" s="87">
        <v>400</v>
      </c>
      <c r="I45" s="86">
        <v>400</v>
      </c>
      <c r="J45" s="88">
        <v>400</v>
      </c>
      <c r="K45" s="86">
        <v>416</v>
      </c>
      <c r="L45" s="86">
        <v>435.13600000000002</v>
      </c>
      <c r="M45" s="86">
        <v>458.19820800000002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40</v>
      </c>
      <c r="I46" s="93">
        <v>40</v>
      </c>
      <c r="J46" s="95">
        <v>40</v>
      </c>
      <c r="K46" s="93">
        <v>42</v>
      </c>
      <c r="L46" s="93">
        <v>43.932000000000002</v>
      </c>
      <c r="M46" s="93">
        <v>46.260396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3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3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69</v>
      </c>
      <c r="J51" s="74">
        <f t="shared" si="4"/>
        <v>69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69</v>
      </c>
      <c r="J73" s="88">
        <f t="shared" si="12"/>
        <v>69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69</v>
      </c>
      <c r="J75" s="95">
        <v>69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165.83502999997299</v>
      </c>
      <c r="F77" s="72">
        <f t="shared" ref="F77:M77" si="13">F78+F81+F84+F85+F86+F87+F88</f>
        <v>1186.0933499999423</v>
      </c>
      <c r="G77" s="72">
        <f t="shared" si="13"/>
        <v>350</v>
      </c>
      <c r="H77" s="73">
        <f t="shared" si="13"/>
        <v>475</v>
      </c>
      <c r="I77" s="72">
        <f t="shared" si="13"/>
        <v>475</v>
      </c>
      <c r="J77" s="74">
        <f t="shared" si="13"/>
        <v>23</v>
      </c>
      <c r="K77" s="72">
        <f t="shared" si="13"/>
        <v>513</v>
      </c>
      <c r="L77" s="72">
        <f t="shared" si="13"/>
        <v>536.6</v>
      </c>
      <c r="M77" s="72">
        <f t="shared" si="13"/>
        <v>565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165.83502999997299</v>
      </c>
      <c r="F81" s="86">
        <f t="shared" ref="F81:M81" si="15">SUM(F82:F83)</f>
        <v>565.64834999994218</v>
      </c>
      <c r="G81" s="86">
        <f t="shared" si="15"/>
        <v>350</v>
      </c>
      <c r="H81" s="87">
        <f t="shared" si="15"/>
        <v>475</v>
      </c>
      <c r="I81" s="86">
        <f t="shared" si="15"/>
        <v>475</v>
      </c>
      <c r="J81" s="88">
        <f t="shared" si="15"/>
        <v>23</v>
      </c>
      <c r="K81" s="86">
        <f t="shared" si="15"/>
        <v>513</v>
      </c>
      <c r="L81" s="86">
        <f t="shared" si="15"/>
        <v>536.6</v>
      </c>
      <c r="M81" s="86">
        <f t="shared" si="15"/>
        <v>565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165.83502999997299</v>
      </c>
      <c r="F83" s="93">
        <v>565.64834999994218</v>
      </c>
      <c r="G83" s="93">
        <v>350</v>
      </c>
      <c r="H83" s="94">
        <v>475</v>
      </c>
      <c r="I83" s="93">
        <v>475</v>
      </c>
      <c r="J83" s="95">
        <v>23</v>
      </c>
      <c r="K83" s="93">
        <v>513</v>
      </c>
      <c r="L83" s="93">
        <v>536.6</v>
      </c>
      <c r="M83" s="93">
        <v>565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620.44500000000005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39308.685489999989</v>
      </c>
      <c r="F92" s="46">
        <f t="shared" ref="F92:M92" si="16">F4+F51+F77+F90</f>
        <v>48100.951499999952</v>
      </c>
      <c r="G92" s="46">
        <f t="shared" si="16"/>
        <v>14514</v>
      </c>
      <c r="H92" s="47">
        <f t="shared" si="16"/>
        <v>16514</v>
      </c>
      <c r="I92" s="46">
        <f t="shared" si="16"/>
        <v>53263</v>
      </c>
      <c r="J92" s="48">
        <f t="shared" si="16"/>
        <v>53263</v>
      </c>
      <c r="K92" s="46">
        <f t="shared" si="16"/>
        <v>53601</v>
      </c>
      <c r="L92" s="46">
        <f t="shared" si="16"/>
        <v>56475.135999999999</v>
      </c>
      <c r="M92" s="46">
        <f t="shared" si="16"/>
        <v>60147.428408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topLeftCell="A31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145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126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177</v>
      </c>
      <c r="L3" s="17" t="s">
        <v>125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7555.9096800000007</v>
      </c>
      <c r="F4" s="72">
        <f t="shared" ref="F4:M4" si="0">F5+F8+F47</f>
        <v>9145.0062099999996</v>
      </c>
      <c r="G4" s="72">
        <f t="shared" si="0"/>
        <v>17092</v>
      </c>
      <c r="H4" s="73">
        <f t="shared" si="0"/>
        <v>9135.11</v>
      </c>
      <c r="I4" s="72">
        <f t="shared" si="0"/>
        <v>9001.11</v>
      </c>
      <c r="J4" s="74">
        <f t="shared" si="0"/>
        <v>9001</v>
      </c>
      <c r="K4" s="72">
        <f t="shared" si="0"/>
        <v>10630.139800000001</v>
      </c>
      <c r="L4" s="72">
        <f t="shared" si="0"/>
        <v>11187.780216200001</v>
      </c>
      <c r="M4" s="72">
        <f t="shared" si="0"/>
        <v>11877.732567658599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6356.7329800000007</v>
      </c>
      <c r="F5" s="100">
        <f t="shared" ref="F5:M5" si="1">SUM(F6:F7)</f>
        <v>7323.1579199999996</v>
      </c>
      <c r="G5" s="100">
        <f t="shared" si="1"/>
        <v>15238</v>
      </c>
      <c r="H5" s="101">
        <f t="shared" si="1"/>
        <v>7481</v>
      </c>
      <c r="I5" s="100">
        <f t="shared" si="1"/>
        <v>7481</v>
      </c>
      <c r="J5" s="102">
        <f t="shared" si="1"/>
        <v>7424</v>
      </c>
      <c r="K5" s="100">
        <f t="shared" si="1"/>
        <v>8989</v>
      </c>
      <c r="L5" s="100">
        <f t="shared" si="1"/>
        <v>9488.0776000000005</v>
      </c>
      <c r="M5" s="100">
        <f t="shared" si="1"/>
        <v>10087.945712799999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5572.3545000000004</v>
      </c>
      <c r="F6" s="79">
        <v>6347.2879699999994</v>
      </c>
      <c r="G6" s="79">
        <v>13131</v>
      </c>
      <c r="H6" s="80">
        <v>5480</v>
      </c>
      <c r="I6" s="79">
        <v>5480</v>
      </c>
      <c r="J6" s="81">
        <v>6378</v>
      </c>
      <c r="K6" s="79">
        <v>6988</v>
      </c>
      <c r="L6" s="79">
        <v>7442.0316000000012</v>
      </c>
      <c r="M6" s="79">
        <v>7930.4592748000005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784.37847999999997</v>
      </c>
      <c r="F7" s="93">
        <v>975.8699499999999</v>
      </c>
      <c r="G7" s="93">
        <v>2107</v>
      </c>
      <c r="H7" s="94">
        <v>2001</v>
      </c>
      <c r="I7" s="93">
        <v>2001</v>
      </c>
      <c r="J7" s="95">
        <v>1046</v>
      </c>
      <c r="K7" s="93">
        <v>2001</v>
      </c>
      <c r="L7" s="93">
        <v>2046.0459999999998</v>
      </c>
      <c r="M7" s="93">
        <v>2157.4864379999999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1199.1767</v>
      </c>
      <c r="F8" s="100">
        <f t="shared" ref="F8:M8" si="2">SUM(F9:F46)</f>
        <v>1821.8482900000001</v>
      </c>
      <c r="G8" s="100">
        <f t="shared" si="2"/>
        <v>1854</v>
      </c>
      <c r="H8" s="101">
        <f t="shared" si="2"/>
        <v>1654.11</v>
      </c>
      <c r="I8" s="100">
        <f t="shared" si="2"/>
        <v>1520.11</v>
      </c>
      <c r="J8" s="102">
        <f t="shared" si="2"/>
        <v>1577</v>
      </c>
      <c r="K8" s="100">
        <f t="shared" si="2"/>
        <v>1641.1398000000002</v>
      </c>
      <c r="L8" s="100">
        <f t="shared" si="2"/>
        <v>1699.7026162</v>
      </c>
      <c r="M8" s="100">
        <f t="shared" si="2"/>
        <v>1789.7868548585998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54.475550000000005</v>
      </c>
      <c r="F9" s="79">
        <v>173.32959</v>
      </c>
      <c r="G9" s="79">
        <v>88</v>
      </c>
      <c r="H9" s="80">
        <v>16.18</v>
      </c>
      <c r="I9" s="79">
        <v>16.18</v>
      </c>
      <c r="J9" s="81">
        <v>16</v>
      </c>
      <c r="K9" s="79">
        <v>14.36</v>
      </c>
      <c r="L9" s="79">
        <v>13.116840000000003</v>
      </c>
      <c r="M9" s="79">
        <v>13.812032520000002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17</v>
      </c>
      <c r="I10" s="86">
        <v>17</v>
      </c>
      <c r="J10" s="88">
        <v>17</v>
      </c>
      <c r="K10" s="86">
        <v>67.02</v>
      </c>
      <c r="L10" s="86">
        <v>69.59038000000001</v>
      </c>
      <c r="M10" s="86">
        <v>73.278670140000003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8.3389199999999999</v>
      </c>
      <c r="F11" s="86">
        <v>31.44575</v>
      </c>
      <c r="G11" s="86">
        <v>12</v>
      </c>
      <c r="H11" s="87">
        <v>-0.49</v>
      </c>
      <c r="I11" s="86">
        <v>-0.49</v>
      </c>
      <c r="J11" s="88">
        <v>2</v>
      </c>
      <c r="K11" s="86">
        <v>50.519799999999996</v>
      </c>
      <c r="L11" s="86">
        <v>48.248836199999992</v>
      </c>
      <c r="M11" s="86">
        <v>150.8060245186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7.2228000000000003</v>
      </c>
      <c r="F14" s="86">
        <v>2.9363000000000001</v>
      </c>
      <c r="G14" s="86">
        <v>0</v>
      </c>
      <c r="H14" s="87">
        <v>5</v>
      </c>
      <c r="I14" s="86">
        <v>5</v>
      </c>
      <c r="J14" s="88">
        <v>5</v>
      </c>
      <c r="K14" s="86">
        <v>5</v>
      </c>
      <c r="L14" s="86">
        <v>5.23</v>
      </c>
      <c r="M14" s="86">
        <v>5.5071900000000005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-0.15</v>
      </c>
      <c r="I15" s="86">
        <v>-0.15</v>
      </c>
      <c r="J15" s="88">
        <v>0</v>
      </c>
      <c r="K15" s="86">
        <v>-0.3</v>
      </c>
      <c r="L15" s="86">
        <v>-0.47070000000000001</v>
      </c>
      <c r="M15" s="86">
        <v>-0.49564709999999995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2.15</v>
      </c>
      <c r="G22" s="86">
        <v>0</v>
      </c>
      <c r="H22" s="87">
        <v>-0.03</v>
      </c>
      <c r="I22" s="86">
        <v>-0.03</v>
      </c>
      <c r="J22" s="88">
        <v>0</v>
      </c>
      <c r="K22" s="86">
        <v>-0.06</v>
      </c>
      <c r="L22" s="86">
        <v>-9.4139999999999988E-2</v>
      </c>
      <c r="M22" s="86">
        <v>-9.9129419999999982E-2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-0.05</v>
      </c>
      <c r="I24" s="86">
        <v>-0.05</v>
      </c>
      <c r="J24" s="88">
        <v>0</v>
      </c>
      <c r="K24" s="86">
        <v>4.8</v>
      </c>
      <c r="L24" s="86">
        <v>4.9162000000000008</v>
      </c>
      <c r="M24" s="86">
        <v>5.1767586000000003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1.4871700000000001</v>
      </c>
      <c r="F29" s="86">
        <v>1.6694500000000001</v>
      </c>
      <c r="G29" s="86">
        <v>2</v>
      </c>
      <c r="H29" s="87">
        <v>1.95</v>
      </c>
      <c r="I29" s="86">
        <v>1.95</v>
      </c>
      <c r="J29" s="88">
        <v>2</v>
      </c>
      <c r="K29" s="86">
        <v>-5</v>
      </c>
      <c r="L29" s="86">
        <v>-5.23</v>
      </c>
      <c r="M29" s="86">
        <v>-5.5071900000000005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4.28</v>
      </c>
      <c r="G32" s="86">
        <v>0</v>
      </c>
      <c r="H32" s="87">
        <v>-0.04</v>
      </c>
      <c r="I32" s="86">
        <v>-0.04</v>
      </c>
      <c r="J32" s="88">
        <v>0</v>
      </c>
      <c r="K32" s="86">
        <v>-0.08</v>
      </c>
      <c r="L32" s="86">
        <v>-0.12551999999999999</v>
      </c>
      <c r="M32" s="86">
        <v>-0.13217255999999999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-0.03</v>
      </c>
      <c r="I37" s="86">
        <v>-0.03</v>
      </c>
      <c r="J37" s="88">
        <v>0</v>
      </c>
      <c r="K37" s="86">
        <v>-0.06</v>
      </c>
      <c r="L37" s="86">
        <v>-9.4139999999999988E-2</v>
      </c>
      <c r="M37" s="86">
        <v>-9.9129419999999982E-2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89.203720000000004</v>
      </c>
      <c r="F38" s="86">
        <v>21.26397</v>
      </c>
      <c r="G38" s="86">
        <v>41</v>
      </c>
      <c r="H38" s="87">
        <v>17.91</v>
      </c>
      <c r="I38" s="86">
        <v>17.91</v>
      </c>
      <c r="J38" s="88">
        <v>25</v>
      </c>
      <c r="K38" s="86">
        <v>24</v>
      </c>
      <c r="L38" s="86">
        <v>25.103999999999999</v>
      </c>
      <c r="M38" s="86">
        <v>26.434511999999998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14.85857</v>
      </c>
      <c r="F39" s="86">
        <v>15.487309999999999</v>
      </c>
      <c r="G39" s="86">
        <v>53</v>
      </c>
      <c r="H39" s="87">
        <v>52</v>
      </c>
      <c r="I39" s="86">
        <v>52</v>
      </c>
      <c r="J39" s="88">
        <v>38</v>
      </c>
      <c r="K39" s="86">
        <v>52</v>
      </c>
      <c r="L39" s="86">
        <v>54.392000000000003</v>
      </c>
      <c r="M39" s="86">
        <v>57.274776000000003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1023.58997</v>
      </c>
      <c r="F42" s="86">
        <v>1569.28592</v>
      </c>
      <c r="G42" s="86">
        <v>1612</v>
      </c>
      <c r="H42" s="87">
        <v>1526.01</v>
      </c>
      <c r="I42" s="86">
        <v>1392.01</v>
      </c>
      <c r="J42" s="88">
        <v>1392</v>
      </c>
      <c r="K42" s="86">
        <v>1410.24</v>
      </c>
      <c r="L42" s="86">
        <v>1465.7155600000001</v>
      </c>
      <c r="M42" s="86">
        <v>1443.3984846799999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61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46</v>
      </c>
      <c r="H45" s="87">
        <v>18.850000000000001</v>
      </c>
      <c r="I45" s="86">
        <v>18.850000000000001</v>
      </c>
      <c r="J45" s="88">
        <v>19</v>
      </c>
      <c r="K45" s="86">
        <v>18.7</v>
      </c>
      <c r="L45" s="86">
        <v>19.403300000000002</v>
      </c>
      <c r="M45" s="86">
        <v>20.431674900000001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61</v>
      </c>
      <c r="H51" s="73">
        <f t="shared" si="4"/>
        <v>0</v>
      </c>
      <c r="I51" s="72">
        <f t="shared" si="4"/>
        <v>8</v>
      </c>
      <c r="J51" s="74">
        <f t="shared" si="4"/>
        <v>8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61</v>
      </c>
      <c r="H73" s="87">
        <f t="shared" si="12"/>
        <v>0</v>
      </c>
      <c r="I73" s="86">
        <f t="shared" si="12"/>
        <v>8</v>
      </c>
      <c r="J73" s="88">
        <f t="shared" si="12"/>
        <v>8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61</v>
      </c>
      <c r="H75" s="94">
        <v>0</v>
      </c>
      <c r="I75" s="93">
        <v>8</v>
      </c>
      <c r="J75" s="95">
        <v>8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8.3700700000000001</v>
      </c>
      <c r="F77" s="72">
        <f t="shared" ref="F77:M77" si="13">F78+F81+F84+F85+F86+F87+F88</f>
        <v>23.554659999999998</v>
      </c>
      <c r="G77" s="72">
        <f t="shared" si="13"/>
        <v>22</v>
      </c>
      <c r="H77" s="73">
        <f t="shared" si="13"/>
        <v>44.58</v>
      </c>
      <c r="I77" s="72">
        <f t="shared" si="13"/>
        <v>44.58</v>
      </c>
      <c r="J77" s="74">
        <f t="shared" si="13"/>
        <v>45</v>
      </c>
      <c r="K77" s="72">
        <f t="shared" si="13"/>
        <v>44.16</v>
      </c>
      <c r="L77" s="72">
        <f t="shared" si="13"/>
        <v>45.800439999997856</v>
      </c>
      <c r="M77" s="72">
        <f t="shared" si="13"/>
        <v>48.227863319997738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8.3700700000000001</v>
      </c>
      <c r="F81" s="86">
        <f t="shared" ref="F81:M81" si="15">SUM(F82:F83)</f>
        <v>23.554659999999998</v>
      </c>
      <c r="G81" s="86">
        <f t="shared" si="15"/>
        <v>22</v>
      </c>
      <c r="H81" s="87">
        <f t="shared" si="15"/>
        <v>44.58</v>
      </c>
      <c r="I81" s="86">
        <f t="shared" si="15"/>
        <v>44.58</v>
      </c>
      <c r="J81" s="88">
        <f t="shared" si="15"/>
        <v>45</v>
      </c>
      <c r="K81" s="86">
        <f t="shared" si="15"/>
        <v>44.16</v>
      </c>
      <c r="L81" s="86">
        <f t="shared" si="15"/>
        <v>45.800439999997856</v>
      </c>
      <c r="M81" s="86">
        <f t="shared" si="15"/>
        <v>48.227863319997738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8.3700700000000001</v>
      </c>
      <c r="F83" s="93">
        <v>23.554659999999998</v>
      </c>
      <c r="G83" s="93">
        <v>22</v>
      </c>
      <c r="H83" s="94">
        <v>44.58</v>
      </c>
      <c r="I83" s="93">
        <v>44.58</v>
      </c>
      <c r="J83" s="95">
        <v>45</v>
      </c>
      <c r="K83" s="93">
        <v>44.16</v>
      </c>
      <c r="L83" s="93">
        <v>45.800439999997856</v>
      </c>
      <c r="M83" s="93">
        <v>48.227863319997738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7564.2797500000006</v>
      </c>
      <c r="F92" s="46">
        <f t="shared" ref="F92:M92" si="16">F4+F51+F77+F90</f>
        <v>9168.5608699999993</v>
      </c>
      <c r="G92" s="46">
        <f t="shared" si="16"/>
        <v>17175</v>
      </c>
      <c r="H92" s="47">
        <f t="shared" si="16"/>
        <v>9179.69</v>
      </c>
      <c r="I92" s="46">
        <f t="shared" si="16"/>
        <v>9053.69</v>
      </c>
      <c r="J92" s="48">
        <f t="shared" si="16"/>
        <v>9054</v>
      </c>
      <c r="K92" s="46">
        <f t="shared" si="16"/>
        <v>10674.299800000001</v>
      </c>
      <c r="L92" s="46">
        <f t="shared" si="16"/>
        <v>11233.580656199998</v>
      </c>
      <c r="M92" s="46">
        <f t="shared" si="16"/>
        <v>11925.960430978597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147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126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177</v>
      </c>
      <c r="L3" s="17" t="s">
        <v>125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45340.052709999989</v>
      </c>
      <c r="F4" s="72">
        <f t="shared" ref="F4:M4" si="0">F5+F8+F47</f>
        <v>54457.794679999992</v>
      </c>
      <c r="G4" s="72">
        <f t="shared" si="0"/>
        <v>59209</v>
      </c>
      <c r="H4" s="73">
        <f t="shared" si="0"/>
        <v>79245.049999999988</v>
      </c>
      <c r="I4" s="72">
        <f t="shared" si="0"/>
        <v>62871.05</v>
      </c>
      <c r="J4" s="74">
        <f t="shared" si="0"/>
        <v>62913</v>
      </c>
      <c r="K4" s="72">
        <f t="shared" si="0"/>
        <v>69877.5</v>
      </c>
      <c r="L4" s="72">
        <f t="shared" si="0"/>
        <v>73707.699500000002</v>
      </c>
      <c r="M4" s="72">
        <f t="shared" si="0"/>
        <v>89998.207573500011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34530.715129999997</v>
      </c>
      <c r="F5" s="100">
        <f t="shared" ref="F5:M5" si="1">SUM(F6:F7)</f>
        <v>38322.933659999995</v>
      </c>
      <c r="G5" s="100">
        <f t="shared" si="1"/>
        <v>40755</v>
      </c>
      <c r="H5" s="101">
        <f t="shared" si="1"/>
        <v>57304</v>
      </c>
      <c r="I5" s="100">
        <f t="shared" si="1"/>
        <v>42931</v>
      </c>
      <c r="J5" s="102">
        <f t="shared" si="1"/>
        <v>43069</v>
      </c>
      <c r="K5" s="100">
        <f t="shared" si="1"/>
        <v>46029</v>
      </c>
      <c r="L5" s="100">
        <f t="shared" si="1"/>
        <v>48538.432000000001</v>
      </c>
      <c r="M5" s="100">
        <f t="shared" si="1"/>
        <v>51911.968896000006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29156.59418</v>
      </c>
      <c r="F6" s="79">
        <v>32187.243019999998</v>
      </c>
      <c r="G6" s="79">
        <v>34122</v>
      </c>
      <c r="H6" s="80">
        <v>51739</v>
      </c>
      <c r="I6" s="79">
        <v>37866</v>
      </c>
      <c r="J6" s="81">
        <v>38302</v>
      </c>
      <c r="K6" s="79">
        <v>40464</v>
      </c>
      <c r="L6" s="79">
        <v>41343.842000000004</v>
      </c>
      <c r="M6" s="79">
        <v>44120.065626000003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5374.1209500000004</v>
      </c>
      <c r="F7" s="93">
        <v>6135.6906399999998</v>
      </c>
      <c r="G7" s="93">
        <v>6633</v>
      </c>
      <c r="H7" s="94">
        <v>5565</v>
      </c>
      <c r="I7" s="93">
        <v>5065</v>
      </c>
      <c r="J7" s="95">
        <v>4767</v>
      </c>
      <c r="K7" s="93">
        <v>5565</v>
      </c>
      <c r="L7" s="93">
        <v>7194.59</v>
      </c>
      <c r="M7" s="93">
        <v>7791.9032699999998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10809.337579999996</v>
      </c>
      <c r="F8" s="100">
        <f t="shared" ref="F8:M8" si="2">SUM(F9:F46)</f>
        <v>16134.861019999998</v>
      </c>
      <c r="G8" s="100">
        <f t="shared" si="2"/>
        <v>18450</v>
      </c>
      <c r="H8" s="101">
        <f t="shared" si="2"/>
        <v>21941.049999999996</v>
      </c>
      <c r="I8" s="100">
        <f t="shared" si="2"/>
        <v>19940.05</v>
      </c>
      <c r="J8" s="102">
        <f t="shared" si="2"/>
        <v>19844</v>
      </c>
      <c r="K8" s="100">
        <f t="shared" si="2"/>
        <v>23848.500000000004</v>
      </c>
      <c r="L8" s="100">
        <f t="shared" si="2"/>
        <v>25169.267500000002</v>
      </c>
      <c r="M8" s="100">
        <f t="shared" si="2"/>
        <v>38086.238677500005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58.808039999999991</v>
      </c>
      <c r="F9" s="79">
        <v>99.190230000000014</v>
      </c>
      <c r="G9" s="79">
        <v>120</v>
      </c>
      <c r="H9" s="80">
        <v>125.24</v>
      </c>
      <c r="I9" s="79">
        <v>125.24</v>
      </c>
      <c r="J9" s="81">
        <v>17</v>
      </c>
      <c r="K9" s="79">
        <v>121.48</v>
      </c>
      <c r="L9" s="79">
        <v>280.03512000000001</v>
      </c>
      <c r="M9" s="79">
        <v>294.87698136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53.19</v>
      </c>
      <c r="F10" s="86">
        <v>28.925000000000001</v>
      </c>
      <c r="G10" s="86">
        <v>35</v>
      </c>
      <c r="H10" s="87">
        <v>64.52</v>
      </c>
      <c r="I10" s="86">
        <v>64.52</v>
      </c>
      <c r="J10" s="88">
        <v>267</v>
      </c>
      <c r="K10" s="86">
        <v>64.040000000000006</v>
      </c>
      <c r="L10" s="86">
        <v>48.70176</v>
      </c>
      <c r="M10" s="86">
        <v>51.282953279999994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82.253479999999996</v>
      </c>
      <c r="F11" s="86">
        <v>156.81030999999999</v>
      </c>
      <c r="G11" s="86">
        <v>0</v>
      </c>
      <c r="H11" s="87">
        <v>333.78</v>
      </c>
      <c r="I11" s="86">
        <v>333.78</v>
      </c>
      <c r="J11" s="88">
        <v>152</v>
      </c>
      <c r="K11" s="86">
        <v>333.56</v>
      </c>
      <c r="L11" s="86">
        <v>23.291640000000001</v>
      </c>
      <c r="M11" s="86">
        <v>24.526096920000001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1192.39886</v>
      </c>
      <c r="F14" s="86">
        <v>333.4443</v>
      </c>
      <c r="G14" s="86">
        <v>0</v>
      </c>
      <c r="H14" s="87">
        <v>2.2999999999999998</v>
      </c>
      <c r="I14" s="86">
        <v>2.2999999999999998</v>
      </c>
      <c r="J14" s="88">
        <v>204</v>
      </c>
      <c r="K14" s="86">
        <v>98.6</v>
      </c>
      <c r="L14" s="86">
        <v>375.40940000000006</v>
      </c>
      <c r="M14" s="86">
        <v>395.30609820000006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155.52297000000002</v>
      </c>
      <c r="F15" s="86">
        <v>218.03408000000002</v>
      </c>
      <c r="G15" s="86">
        <v>208.5</v>
      </c>
      <c r="H15" s="87">
        <v>251.24</v>
      </c>
      <c r="I15" s="86">
        <v>251.24</v>
      </c>
      <c r="J15" s="88">
        <v>268</v>
      </c>
      <c r="K15" s="86">
        <v>247.48</v>
      </c>
      <c r="L15" s="86">
        <v>381.49712</v>
      </c>
      <c r="M15" s="86">
        <v>401.71646735999997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29.797319999999999</v>
      </c>
      <c r="F16" s="86">
        <v>1.8625</v>
      </c>
      <c r="G16" s="86">
        <v>2.5</v>
      </c>
      <c r="H16" s="87">
        <v>0</v>
      </c>
      <c r="I16" s="86">
        <v>0</v>
      </c>
      <c r="J16" s="88">
        <v>4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1075.2921999999999</v>
      </c>
      <c r="F17" s="86">
        <v>767.99254000000008</v>
      </c>
      <c r="G17" s="86">
        <v>1503</v>
      </c>
      <c r="H17" s="87">
        <v>1494.87</v>
      </c>
      <c r="I17" s="86">
        <v>1494.87</v>
      </c>
      <c r="J17" s="88">
        <v>605</v>
      </c>
      <c r="K17" s="86">
        <v>1486.74</v>
      </c>
      <c r="L17" s="86">
        <v>824.88606000000004</v>
      </c>
      <c r="M17" s="86">
        <v>868.60502117999999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50</v>
      </c>
      <c r="F18" s="86">
        <v>0</v>
      </c>
      <c r="G18" s="86">
        <v>0</v>
      </c>
      <c r="H18" s="87">
        <v>0</v>
      </c>
      <c r="I18" s="86">
        <v>0</v>
      </c>
      <c r="J18" s="88">
        <v>30</v>
      </c>
      <c r="K18" s="86">
        <v>53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575.02995999999996</v>
      </c>
      <c r="F22" s="86">
        <v>2317.9439699999998</v>
      </c>
      <c r="G22" s="86">
        <v>3186</v>
      </c>
      <c r="H22" s="87">
        <v>1840.4</v>
      </c>
      <c r="I22" s="86">
        <v>1840.4</v>
      </c>
      <c r="J22" s="88">
        <v>1323</v>
      </c>
      <c r="K22" s="86">
        <v>1805.8</v>
      </c>
      <c r="L22" s="86">
        <v>2496.0252000000005</v>
      </c>
      <c r="M22" s="86">
        <v>2628.3145356000005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942.29106999999999</v>
      </c>
      <c r="F23" s="86">
        <v>4327.5562300000001</v>
      </c>
      <c r="G23" s="86">
        <v>5500</v>
      </c>
      <c r="H23" s="87">
        <v>10044.48</v>
      </c>
      <c r="I23" s="86">
        <v>8044.48</v>
      </c>
      <c r="J23" s="88">
        <v>5287</v>
      </c>
      <c r="K23" s="86">
        <v>11970.4</v>
      </c>
      <c r="L23" s="86">
        <v>10562.782600000002</v>
      </c>
      <c r="M23" s="86">
        <v>22705.610077800004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1894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383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654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1193.3112900000001</v>
      </c>
      <c r="F29" s="86">
        <v>8.8478099999999991</v>
      </c>
      <c r="G29" s="86">
        <v>8</v>
      </c>
      <c r="H29" s="87">
        <v>15</v>
      </c>
      <c r="I29" s="86">
        <v>15</v>
      </c>
      <c r="J29" s="88">
        <v>15</v>
      </c>
      <c r="K29" s="86">
        <v>15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68.975759999999994</v>
      </c>
      <c r="F30" s="86">
        <v>154.09882000000002</v>
      </c>
      <c r="G30" s="86">
        <v>126</v>
      </c>
      <c r="H30" s="87">
        <v>246.86</v>
      </c>
      <c r="I30" s="86">
        <v>246.86</v>
      </c>
      <c r="J30" s="88">
        <v>8</v>
      </c>
      <c r="K30" s="86">
        <v>244.72</v>
      </c>
      <c r="L30" s="86">
        <v>217.12868000000003</v>
      </c>
      <c r="M30" s="86">
        <v>228.63650004000002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17.926069999999999</v>
      </c>
      <c r="F31" s="86">
        <v>48.304559999999995</v>
      </c>
      <c r="G31" s="86">
        <v>31</v>
      </c>
      <c r="H31" s="87">
        <v>66.36</v>
      </c>
      <c r="I31" s="86">
        <v>66.36</v>
      </c>
      <c r="J31" s="88">
        <v>66</v>
      </c>
      <c r="K31" s="86">
        <v>65.72</v>
      </c>
      <c r="L31" s="86">
        <v>64.935680000000005</v>
      </c>
      <c r="M31" s="86">
        <v>68.377271039999997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200.39282999999998</v>
      </c>
      <c r="F32" s="86">
        <v>268.66781999999995</v>
      </c>
      <c r="G32" s="86">
        <v>203</v>
      </c>
      <c r="H32" s="87">
        <v>336.16</v>
      </c>
      <c r="I32" s="86">
        <v>336.16</v>
      </c>
      <c r="J32" s="88">
        <v>117</v>
      </c>
      <c r="K32" s="86">
        <v>334.32</v>
      </c>
      <c r="L32" s="86">
        <v>186.69007999999999</v>
      </c>
      <c r="M32" s="86">
        <v>196.58465423999999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14.12129</v>
      </c>
      <c r="F33" s="86">
        <v>0.99</v>
      </c>
      <c r="G33" s="86">
        <v>2</v>
      </c>
      <c r="H33" s="87">
        <v>8.98</v>
      </c>
      <c r="I33" s="86">
        <v>8.98</v>
      </c>
      <c r="J33" s="88">
        <v>9</v>
      </c>
      <c r="K33" s="86">
        <v>8.9600000000000009</v>
      </c>
      <c r="L33" s="86">
        <v>2.0292400000000002</v>
      </c>
      <c r="M33" s="86">
        <v>2.1367897199999999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70.785830000000004</v>
      </c>
      <c r="F34" s="86">
        <v>70.263289999999998</v>
      </c>
      <c r="G34" s="86">
        <v>48</v>
      </c>
      <c r="H34" s="87">
        <v>52.49</v>
      </c>
      <c r="I34" s="86">
        <v>52.49</v>
      </c>
      <c r="J34" s="88">
        <v>26</v>
      </c>
      <c r="K34" s="86">
        <v>51.98</v>
      </c>
      <c r="L34" s="86">
        <v>51.745620000000002</v>
      </c>
      <c r="M34" s="86">
        <v>54.488137860000002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870.94</v>
      </c>
      <c r="F37" s="86">
        <v>1071.8766000000001</v>
      </c>
      <c r="G37" s="86">
        <v>0</v>
      </c>
      <c r="H37" s="87">
        <v>1218.5899999999999</v>
      </c>
      <c r="I37" s="86">
        <v>1218.5899999999999</v>
      </c>
      <c r="J37" s="88">
        <v>1219</v>
      </c>
      <c r="K37" s="86">
        <v>1212.18</v>
      </c>
      <c r="L37" s="86">
        <v>650.37141999999994</v>
      </c>
      <c r="M37" s="86">
        <v>684.84110525999995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345.76657999999998</v>
      </c>
      <c r="F38" s="86">
        <v>305.11437000000001</v>
      </c>
      <c r="G38" s="86">
        <v>315</v>
      </c>
      <c r="H38" s="87">
        <v>483.94</v>
      </c>
      <c r="I38" s="86">
        <v>483.94</v>
      </c>
      <c r="J38" s="88">
        <v>471</v>
      </c>
      <c r="K38" s="86">
        <v>482.86</v>
      </c>
      <c r="L38" s="86">
        <v>210.02634000000003</v>
      </c>
      <c r="M38" s="86">
        <v>221.15773602000002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195.01779999999999</v>
      </c>
      <c r="F39" s="86">
        <v>293.26569000000001</v>
      </c>
      <c r="G39" s="86">
        <v>270</v>
      </c>
      <c r="H39" s="87">
        <v>284.42</v>
      </c>
      <c r="I39" s="86">
        <v>284.42</v>
      </c>
      <c r="J39" s="88">
        <v>259</v>
      </c>
      <c r="K39" s="86">
        <v>282.83999999999997</v>
      </c>
      <c r="L39" s="86">
        <v>160.30995999999999</v>
      </c>
      <c r="M39" s="86">
        <v>168.80638787999999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1851.22471</v>
      </c>
      <c r="F40" s="86">
        <v>2164.98</v>
      </c>
      <c r="G40" s="86">
        <v>2470</v>
      </c>
      <c r="H40" s="87">
        <v>2474.34</v>
      </c>
      <c r="I40" s="86">
        <v>2473.34</v>
      </c>
      <c r="J40" s="88">
        <v>3359</v>
      </c>
      <c r="K40" s="86">
        <v>2385.66</v>
      </c>
      <c r="L40" s="86">
        <v>7221.0505400000002</v>
      </c>
      <c r="M40" s="86">
        <v>7603.7662186199996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63.22</v>
      </c>
      <c r="F41" s="86">
        <v>50.1</v>
      </c>
      <c r="G41" s="86">
        <v>70</v>
      </c>
      <c r="H41" s="87">
        <v>71</v>
      </c>
      <c r="I41" s="86">
        <v>71</v>
      </c>
      <c r="J41" s="88">
        <v>71</v>
      </c>
      <c r="K41" s="86">
        <v>71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1350.9909499999999</v>
      </c>
      <c r="F42" s="86">
        <v>3021.20723</v>
      </c>
      <c r="G42" s="86">
        <v>4108</v>
      </c>
      <c r="H42" s="87">
        <v>2339.85</v>
      </c>
      <c r="I42" s="86">
        <v>2339.85</v>
      </c>
      <c r="J42" s="88">
        <v>2639</v>
      </c>
      <c r="K42" s="86">
        <v>2327.6999999999998</v>
      </c>
      <c r="L42" s="86">
        <v>1232.7633000000001</v>
      </c>
      <c r="M42" s="86">
        <v>1298.0997549000001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85.859399999999994</v>
      </c>
      <c r="F43" s="86">
        <v>113.25321000000001</v>
      </c>
      <c r="G43" s="86">
        <v>180</v>
      </c>
      <c r="H43" s="87">
        <v>106.45</v>
      </c>
      <c r="I43" s="86">
        <v>106.45</v>
      </c>
      <c r="J43" s="88">
        <v>26</v>
      </c>
      <c r="K43" s="86">
        <v>104.9</v>
      </c>
      <c r="L43" s="86">
        <v>157.26609999999999</v>
      </c>
      <c r="M43" s="86">
        <v>165.60120329999998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10.32117</v>
      </c>
      <c r="F44" s="86">
        <v>79.832459999999998</v>
      </c>
      <c r="G44" s="86">
        <v>64</v>
      </c>
      <c r="H44" s="87">
        <v>79.78</v>
      </c>
      <c r="I44" s="86">
        <v>79.78</v>
      </c>
      <c r="J44" s="88">
        <v>391</v>
      </c>
      <c r="K44" s="86">
        <v>79.56</v>
      </c>
      <c r="L44" s="86">
        <v>22.321640000000002</v>
      </c>
      <c r="M44" s="86">
        <v>23.504686920000001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255.9</v>
      </c>
      <c r="F45" s="86">
        <v>232.3</v>
      </c>
      <c r="G45" s="86">
        <v>0</v>
      </c>
      <c r="H45" s="87">
        <v>0</v>
      </c>
      <c r="I45" s="86">
        <v>0</v>
      </c>
      <c r="J45" s="88">
        <v>10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70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4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4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360</v>
      </c>
      <c r="H51" s="73">
        <f t="shared" si="4"/>
        <v>0</v>
      </c>
      <c r="I51" s="72">
        <f t="shared" si="4"/>
        <v>54</v>
      </c>
      <c r="J51" s="74">
        <f t="shared" si="4"/>
        <v>54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360</v>
      </c>
      <c r="H73" s="87">
        <f t="shared" si="12"/>
        <v>0</v>
      </c>
      <c r="I73" s="86">
        <f t="shared" si="12"/>
        <v>54</v>
      </c>
      <c r="J73" s="88">
        <f t="shared" si="12"/>
        <v>54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360</v>
      </c>
      <c r="H75" s="94">
        <v>0</v>
      </c>
      <c r="I75" s="93">
        <v>54</v>
      </c>
      <c r="J75" s="95">
        <v>54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997.1</v>
      </c>
      <c r="F77" s="72">
        <f t="shared" ref="F77:M77" si="13">F78+F81+F84+F85+F86+F87+F88</f>
        <v>236.6</v>
      </c>
      <c r="G77" s="72">
        <f t="shared" si="13"/>
        <v>171</v>
      </c>
      <c r="H77" s="73">
        <f t="shared" si="13"/>
        <v>281.10000000000002</v>
      </c>
      <c r="I77" s="72">
        <f t="shared" si="13"/>
        <v>281.10000000000002</v>
      </c>
      <c r="J77" s="74">
        <f t="shared" si="13"/>
        <v>239</v>
      </c>
      <c r="K77" s="72">
        <f t="shared" si="13"/>
        <v>5277.1</v>
      </c>
      <c r="L77" s="72">
        <f t="shared" si="13"/>
        <v>398.8</v>
      </c>
      <c r="M77" s="72">
        <f t="shared" si="13"/>
        <v>419.93639999999999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997.1</v>
      </c>
      <c r="F81" s="86">
        <f t="shared" ref="F81:M81" si="15">SUM(F82:F83)</f>
        <v>236.6</v>
      </c>
      <c r="G81" s="86">
        <f t="shared" si="15"/>
        <v>171</v>
      </c>
      <c r="H81" s="87">
        <f t="shared" si="15"/>
        <v>281.10000000000002</v>
      </c>
      <c r="I81" s="86">
        <f t="shared" si="15"/>
        <v>281.10000000000002</v>
      </c>
      <c r="J81" s="88">
        <f t="shared" si="15"/>
        <v>239</v>
      </c>
      <c r="K81" s="86">
        <f t="shared" si="15"/>
        <v>5277.1</v>
      </c>
      <c r="L81" s="86">
        <f t="shared" si="15"/>
        <v>398.8</v>
      </c>
      <c r="M81" s="86">
        <f t="shared" si="15"/>
        <v>419.93639999999999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997.1</v>
      </c>
      <c r="F83" s="93">
        <v>236.6</v>
      </c>
      <c r="G83" s="93">
        <v>171</v>
      </c>
      <c r="H83" s="94">
        <v>281.10000000000002</v>
      </c>
      <c r="I83" s="93">
        <v>281.10000000000002</v>
      </c>
      <c r="J83" s="95">
        <v>239</v>
      </c>
      <c r="K83" s="93">
        <v>5277.1</v>
      </c>
      <c r="L83" s="93">
        <v>398.8</v>
      </c>
      <c r="M83" s="93">
        <v>419.93639999999999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46337.152709999988</v>
      </c>
      <c r="F92" s="46">
        <f t="shared" ref="F92:M92" si="16">F4+F51+F77+F90</f>
        <v>54694.39467999999</v>
      </c>
      <c r="G92" s="46">
        <f t="shared" si="16"/>
        <v>59740</v>
      </c>
      <c r="H92" s="47">
        <f t="shared" si="16"/>
        <v>79526.149999999994</v>
      </c>
      <c r="I92" s="46">
        <f t="shared" si="16"/>
        <v>63206.15</v>
      </c>
      <c r="J92" s="48">
        <f t="shared" si="16"/>
        <v>63206</v>
      </c>
      <c r="K92" s="46">
        <f t="shared" si="16"/>
        <v>75154.600000000006</v>
      </c>
      <c r="L92" s="46">
        <f t="shared" si="16"/>
        <v>74106.499500000005</v>
      </c>
      <c r="M92" s="46">
        <f t="shared" si="16"/>
        <v>90418.143973500017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149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126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177</v>
      </c>
      <c r="L3" s="17" t="s">
        <v>125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-557.61269999999934</v>
      </c>
      <c r="F4" s="72">
        <f t="shared" ref="F4:M4" si="0">F5+F8+F47</f>
        <v>39538.788810000013</v>
      </c>
      <c r="G4" s="72">
        <f t="shared" si="0"/>
        <v>21660</v>
      </c>
      <c r="H4" s="73">
        <f t="shared" si="0"/>
        <v>23937</v>
      </c>
      <c r="I4" s="72">
        <f t="shared" si="0"/>
        <v>27389</v>
      </c>
      <c r="J4" s="74">
        <f t="shared" si="0"/>
        <v>27389</v>
      </c>
      <c r="K4" s="72">
        <f t="shared" si="0"/>
        <v>26866.190000000002</v>
      </c>
      <c r="L4" s="72">
        <f t="shared" si="0"/>
        <v>25039.133999999998</v>
      </c>
      <c r="M4" s="72">
        <f t="shared" si="0"/>
        <v>29800.708101999997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-15.75867</v>
      </c>
      <c r="F5" s="100">
        <f t="shared" ref="F5:M5" si="1">SUM(F6:F7)</f>
        <v>5415.9633199999998</v>
      </c>
      <c r="G5" s="100">
        <f t="shared" si="1"/>
        <v>13019</v>
      </c>
      <c r="H5" s="101">
        <f t="shared" si="1"/>
        <v>8250</v>
      </c>
      <c r="I5" s="100">
        <f t="shared" si="1"/>
        <v>13654</v>
      </c>
      <c r="J5" s="102">
        <f t="shared" si="1"/>
        <v>17954</v>
      </c>
      <c r="K5" s="100">
        <f t="shared" si="1"/>
        <v>15640</v>
      </c>
      <c r="L5" s="100">
        <f t="shared" si="1"/>
        <v>17870.48</v>
      </c>
      <c r="M5" s="100">
        <f t="shared" si="1"/>
        <v>19506.615439999998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-15.75867</v>
      </c>
      <c r="F6" s="79">
        <v>5410.66482</v>
      </c>
      <c r="G6" s="79">
        <v>11355</v>
      </c>
      <c r="H6" s="80">
        <v>6644</v>
      </c>
      <c r="I6" s="79">
        <v>12048</v>
      </c>
      <c r="J6" s="81">
        <v>16258</v>
      </c>
      <c r="K6" s="79">
        <v>10234</v>
      </c>
      <c r="L6" s="79">
        <v>14832.758</v>
      </c>
      <c r="M6" s="79">
        <v>15807.894173999999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5.2985000000000007</v>
      </c>
      <c r="G7" s="93">
        <v>1664</v>
      </c>
      <c r="H7" s="94">
        <v>1606</v>
      </c>
      <c r="I7" s="93">
        <v>1606</v>
      </c>
      <c r="J7" s="95">
        <v>1696</v>
      </c>
      <c r="K7" s="93">
        <v>5406</v>
      </c>
      <c r="L7" s="93">
        <v>3037.7220000000002</v>
      </c>
      <c r="M7" s="93">
        <v>3698.721266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-541.85402999999928</v>
      </c>
      <c r="F8" s="100">
        <f t="shared" ref="F8:M8" si="2">SUM(F9:F46)</f>
        <v>34122.82549000001</v>
      </c>
      <c r="G8" s="100">
        <f t="shared" si="2"/>
        <v>8641</v>
      </c>
      <c r="H8" s="101">
        <f t="shared" si="2"/>
        <v>15687</v>
      </c>
      <c r="I8" s="100">
        <f t="shared" si="2"/>
        <v>13735</v>
      </c>
      <c r="J8" s="102">
        <f t="shared" si="2"/>
        <v>9435</v>
      </c>
      <c r="K8" s="100">
        <f t="shared" si="2"/>
        <v>11226.190000000002</v>
      </c>
      <c r="L8" s="100">
        <f t="shared" si="2"/>
        <v>7168.6539999999995</v>
      </c>
      <c r="M8" s="100">
        <f t="shared" si="2"/>
        <v>10294.092662000001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7.6703999999999999</v>
      </c>
      <c r="F9" s="79">
        <v>438.90262000000001</v>
      </c>
      <c r="G9" s="79">
        <v>93</v>
      </c>
      <c r="H9" s="80">
        <v>1000</v>
      </c>
      <c r="I9" s="79">
        <v>1000</v>
      </c>
      <c r="J9" s="81">
        <v>504</v>
      </c>
      <c r="K9" s="79">
        <v>897.1400000000001</v>
      </c>
      <c r="L9" s="79">
        <v>500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30.6</v>
      </c>
      <c r="F10" s="86">
        <v>109.80345999999999</v>
      </c>
      <c r="G10" s="86">
        <v>0</v>
      </c>
      <c r="H10" s="87">
        <v>250</v>
      </c>
      <c r="I10" s="86">
        <v>250</v>
      </c>
      <c r="J10" s="88">
        <v>390</v>
      </c>
      <c r="K10" s="86">
        <v>250</v>
      </c>
      <c r="L10" s="86">
        <v>250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0.499</v>
      </c>
      <c r="G11" s="86">
        <v>0</v>
      </c>
      <c r="H11" s="87">
        <v>1230</v>
      </c>
      <c r="I11" s="86">
        <v>230</v>
      </c>
      <c r="J11" s="88">
        <v>15</v>
      </c>
      <c r="K11" s="86">
        <v>1922</v>
      </c>
      <c r="L11" s="86">
        <v>1232.2</v>
      </c>
      <c r="M11" s="86">
        <v>1271.0066000000002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3.4</v>
      </c>
      <c r="F14" s="86">
        <v>584.47682999999995</v>
      </c>
      <c r="G14" s="86">
        <v>6</v>
      </c>
      <c r="H14" s="87">
        <v>4220</v>
      </c>
      <c r="I14" s="86">
        <v>3328</v>
      </c>
      <c r="J14" s="88">
        <v>1201</v>
      </c>
      <c r="K14" s="86">
        <v>1230.75</v>
      </c>
      <c r="L14" s="86">
        <v>500</v>
      </c>
      <c r="M14" s="86">
        <v>657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83.2</v>
      </c>
      <c r="G15" s="86">
        <v>0</v>
      </c>
      <c r="H15" s="87">
        <v>877</v>
      </c>
      <c r="I15" s="86">
        <v>877</v>
      </c>
      <c r="J15" s="88">
        <v>877</v>
      </c>
      <c r="K15" s="86">
        <v>904</v>
      </c>
      <c r="L15" s="86">
        <v>300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26935.00172</v>
      </c>
      <c r="G18" s="86">
        <v>1853</v>
      </c>
      <c r="H18" s="87">
        <v>2480</v>
      </c>
      <c r="I18" s="86">
        <v>3725</v>
      </c>
      <c r="J18" s="88">
        <v>243</v>
      </c>
      <c r="K18" s="86">
        <v>214.84000000000015</v>
      </c>
      <c r="L18" s="86">
        <v>0</v>
      </c>
      <c r="M18" s="86">
        <v>1701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100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333.48</v>
      </c>
      <c r="G22" s="86">
        <v>0</v>
      </c>
      <c r="H22" s="87">
        <v>0</v>
      </c>
      <c r="I22" s="86">
        <v>0</v>
      </c>
      <c r="J22" s="88">
        <v>108</v>
      </c>
      <c r="K22" s="86">
        <v>830</v>
      </c>
      <c r="L22" s="86">
        <v>1657.6000000000004</v>
      </c>
      <c r="M22" s="86">
        <v>293.45280000000002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70</v>
      </c>
      <c r="I24" s="86">
        <v>70</v>
      </c>
      <c r="J24" s="88">
        <v>70</v>
      </c>
      <c r="K24" s="86">
        <v>1.96</v>
      </c>
      <c r="L24" s="86">
        <v>2.0920000000000001</v>
      </c>
      <c r="M24" s="86">
        <v>7.2028759999999998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8.8829899999999995</v>
      </c>
      <c r="G29" s="86">
        <v>0</v>
      </c>
      <c r="H29" s="87">
        <v>0</v>
      </c>
      <c r="I29" s="86">
        <v>0</v>
      </c>
      <c r="J29" s="88">
        <v>0</v>
      </c>
      <c r="K29" s="86">
        <v>6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475.13670000000002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65.268389999999997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689.41188</v>
      </c>
      <c r="G37" s="86">
        <v>0</v>
      </c>
      <c r="H37" s="87">
        <v>1250</v>
      </c>
      <c r="I37" s="86">
        <v>500</v>
      </c>
      <c r="J37" s="88">
        <v>62</v>
      </c>
      <c r="K37" s="86">
        <v>957.73999999999978</v>
      </c>
      <c r="L37" s="86">
        <v>300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15</v>
      </c>
      <c r="F38" s="86">
        <v>68.269759999999991</v>
      </c>
      <c r="G38" s="86">
        <v>515</v>
      </c>
      <c r="H38" s="87">
        <v>63</v>
      </c>
      <c r="I38" s="86">
        <v>63</v>
      </c>
      <c r="J38" s="88">
        <v>108</v>
      </c>
      <c r="K38" s="86">
        <v>564</v>
      </c>
      <c r="L38" s="86">
        <v>0</v>
      </c>
      <c r="M38" s="86">
        <v>100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9.9828099999999989</v>
      </c>
      <c r="G39" s="86">
        <v>145</v>
      </c>
      <c r="H39" s="87">
        <v>77</v>
      </c>
      <c r="I39" s="86">
        <v>77</v>
      </c>
      <c r="J39" s="88">
        <v>116</v>
      </c>
      <c r="K39" s="86">
        <v>11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1266.5916099999999</v>
      </c>
      <c r="G40" s="86">
        <v>1148</v>
      </c>
      <c r="H40" s="87">
        <v>0</v>
      </c>
      <c r="I40" s="86">
        <v>0</v>
      </c>
      <c r="J40" s="88">
        <v>0</v>
      </c>
      <c r="K40" s="86">
        <v>14.86</v>
      </c>
      <c r="L40" s="86">
        <v>7.3220000000000001</v>
      </c>
      <c r="M40" s="86">
        <v>57.710065999999998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1000</v>
      </c>
      <c r="I41" s="86">
        <v>1000</v>
      </c>
      <c r="J41" s="88">
        <v>1000</v>
      </c>
      <c r="K41" s="86">
        <v>1106</v>
      </c>
      <c r="L41" s="86">
        <v>600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-598.52442999999926</v>
      </c>
      <c r="F42" s="86">
        <v>2527.1082100000031</v>
      </c>
      <c r="G42" s="86">
        <v>3332</v>
      </c>
      <c r="H42" s="87">
        <v>1395</v>
      </c>
      <c r="I42" s="86">
        <v>840</v>
      </c>
      <c r="J42" s="88">
        <v>3457</v>
      </c>
      <c r="K42" s="86">
        <v>1126</v>
      </c>
      <c r="L42" s="86">
        <v>250</v>
      </c>
      <c r="M42" s="86">
        <v>500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65.578500000000005</v>
      </c>
      <c r="G43" s="86">
        <v>2</v>
      </c>
      <c r="H43" s="87">
        <v>40</v>
      </c>
      <c r="I43" s="86">
        <v>40</v>
      </c>
      <c r="J43" s="88">
        <v>16</v>
      </c>
      <c r="K43" s="86">
        <v>317.2</v>
      </c>
      <c r="L43" s="86">
        <v>146.44</v>
      </c>
      <c r="M43" s="86">
        <v>2974.2013200000001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9.8233799999999984</v>
      </c>
      <c r="G44" s="86">
        <v>0</v>
      </c>
      <c r="H44" s="87">
        <v>0</v>
      </c>
      <c r="I44" s="86">
        <v>0</v>
      </c>
      <c r="J44" s="88">
        <v>189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446.93549999999999</v>
      </c>
      <c r="G45" s="86">
        <v>1447</v>
      </c>
      <c r="H45" s="87">
        <v>1735</v>
      </c>
      <c r="I45" s="86">
        <v>1735</v>
      </c>
      <c r="J45" s="88">
        <v>1070</v>
      </c>
      <c r="K45" s="86">
        <v>382.7</v>
      </c>
      <c r="L45" s="86">
        <v>300</v>
      </c>
      <c r="M45" s="86">
        <v>1050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4.4721299999999999</v>
      </c>
      <c r="G46" s="93">
        <v>0</v>
      </c>
      <c r="H46" s="94">
        <v>0</v>
      </c>
      <c r="I46" s="93">
        <v>0</v>
      </c>
      <c r="J46" s="95">
        <v>9</v>
      </c>
      <c r="K46" s="93">
        <v>490</v>
      </c>
      <c r="L46" s="93">
        <v>1123</v>
      </c>
      <c r="M46" s="93">
        <v>1682.519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22083.200000000001</v>
      </c>
      <c r="F51" s="72">
        <f t="shared" ref="F51:M51" si="4">F52+F59+F62+F63+F64+F72+F73</f>
        <v>0</v>
      </c>
      <c r="G51" s="72">
        <f t="shared" si="4"/>
        <v>19844</v>
      </c>
      <c r="H51" s="73">
        <f t="shared" si="4"/>
        <v>21611</v>
      </c>
      <c r="I51" s="72">
        <f t="shared" si="4"/>
        <v>6895</v>
      </c>
      <c r="J51" s="74">
        <f t="shared" si="4"/>
        <v>6895</v>
      </c>
      <c r="K51" s="72">
        <f t="shared" si="4"/>
        <v>14999.950000000012</v>
      </c>
      <c r="L51" s="72">
        <f t="shared" si="4"/>
        <v>17499.923667800205</v>
      </c>
      <c r="M51" s="72">
        <f t="shared" si="4"/>
        <v>18427.419622193614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22083.200000000001</v>
      </c>
      <c r="F73" s="86">
        <f t="shared" ref="F73:M73" si="12">SUM(F74:F75)</f>
        <v>0</v>
      </c>
      <c r="G73" s="86">
        <f t="shared" si="12"/>
        <v>19844</v>
      </c>
      <c r="H73" s="87">
        <f t="shared" si="12"/>
        <v>21611</v>
      </c>
      <c r="I73" s="86">
        <f t="shared" si="12"/>
        <v>6895</v>
      </c>
      <c r="J73" s="88">
        <f t="shared" si="12"/>
        <v>6895</v>
      </c>
      <c r="K73" s="86">
        <f t="shared" si="12"/>
        <v>14999.950000000012</v>
      </c>
      <c r="L73" s="86">
        <f t="shared" si="12"/>
        <v>17499.923667800205</v>
      </c>
      <c r="M73" s="86">
        <f t="shared" si="12"/>
        <v>18427.419622193614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22083.200000000001</v>
      </c>
      <c r="F75" s="93">
        <v>0</v>
      </c>
      <c r="G75" s="93">
        <v>19844</v>
      </c>
      <c r="H75" s="94">
        <v>21611</v>
      </c>
      <c r="I75" s="93">
        <v>6895</v>
      </c>
      <c r="J75" s="95">
        <v>6895</v>
      </c>
      <c r="K75" s="93">
        <v>14999.950000000012</v>
      </c>
      <c r="L75" s="93">
        <v>17499.923667800205</v>
      </c>
      <c r="M75" s="93">
        <v>18427.419622193614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1137</v>
      </c>
      <c r="H77" s="73">
        <f t="shared" si="13"/>
        <v>900</v>
      </c>
      <c r="I77" s="72">
        <f t="shared" si="13"/>
        <v>150</v>
      </c>
      <c r="J77" s="74">
        <f t="shared" si="13"/>
        <v>150</v>
      </c>
      <c r="K77" s="72">
        <f t="shared" si="13"/>
        <v>315</v>
      </c>
      <c r="L77" s="72">
        <f t="shared" si="13"/>
        <v>200</v>
      </c>
      <c r="M77" s="72">
        <f t="shared" si="13"/>
        <v>210.6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750</v>
      </c>
      <c r="I78" s="100">
        <f t="shared" si="14"/>
        <v>750</v>
      </c>
      <c r="J78" s="102">
        <f t="shared" si="14"/>
        <v>750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750</v>
      </c>
      <c r="I80" s="93">
        <v>750</v>
      </c>
      <c r="J80" s="95">
        <v>750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1137</v>
      </c>
      <c r="H81" s="87">
        <f t="shared" si="15"/>
        <v>150</v>
      </c>
      <c r="I81" s="86">
        <f t="shared" si="15"/>
        <v>-600</v>
      </c>
      <c r="J81" s="88">
        <f t="shared" si="15"/>
        <v>-600</v>
      </c>
      <c r="K81" s="86">
        <f t="shared" si="15"/>
        <v>315</v>
      </c>
      <c r="L81" s="86">
        <f t="shared" si="15"/>
        <v>200</v>
      </c>
      <c r="M81" s="86">
        <f t="shared" si="15"/>
        <v>210.6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1137</v>
      </c>
      <c r="H83" s="94">
        <v>150</v>
      </c>
      <c r="I83" s="93">
        <v>-600</v>
      </c>
      <c r="J83" s="95">
        <v>-600</v>
      </c>
      <c r="K83" s="93">
        <v>315</v>
      </c>
      <c r="L83" s="93">
        <v>200</v>
      </c>
      <c r="M83" s="93">
        <v>210.6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21525.587300000003</v>
      </c>
      <c r="F92" s="46">
        <f t="shared" ref="F92:M92" si="16">F4+F51+F77+F90</f>
        <v>39538.788810000013</v>
      </c>
      <c r="G92" s="46">
        <f t="shared" si="16"/>
        <v>42641</v>
      </c>
      <c r="H92" s="47">
        <f t="shared" si="16"/>
        <v>46448</v>
      </c>
      <c r="I92" s="46">
        <f t="shared" si="16"/>
        <v>34434</v>
      </c>
      <c r="J92" s="48">
        <f t="shared" si="16"/>
        <v>34434</v>
      </c>
      <c r="K92" s="46">
        <f t="shared" si="16"/>
        <v>42181.140000000014</v>
      </c>
      <c r="L92" s="46">
        <f t="shared" si="16"/>
        <v>42739.057667800203</v>
      </c>
      <c r="M92" s="46">
        <f t="shared" si="16"/>
        <v>48438.72772419361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126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125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455470.44412999984</v>
      </c>
      <c r="D4" s="20">
        <f t="shared" ref="D4:K4" si="0">SUM(D5:D7)</f>
        <v>522153.46663000004</v>
      </c>
      <c r="E4" s="20">
        <f t="shared" si="0"/>
        <v>541412</v>
      </c>
      <c r="F4" s="21">
        <f t="shared" si="0"/>
        <v>598420.03</v>
      </c>
      <c r="G4" s="20">
        <f t="shared" si="0"/>
        <v>597148.03</v>
      </c>
      <c r="H4" s="22">
        <f t="shared" si="0"/>
        <v>612051.56999999995</v>
      </c>
      <c r="I4" s="20">
        <f t="shared" si="0"/>
        <v>653101.50613944</v>
      </c>
      <c r="J4" s="20">
        <f t="shared" si="0"/>
        <v>685019.3107939231</v>
      </c>
      <c r="K4" s="20">
        <f t="shared" si="0"/>
        <v>753348.32726600114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327043.82418999984</v>
      </c>
      <c r="D5" s="28">
        <v>347047.68458</v>
      </c>
      <c r="E5" s="28">
        <v>385457</v>
      </c>
      <c r="F5" s="27">
        <v>415511</v>
      </c>
      <c r="G5" s="28">
        <v>417529</v>
      </c>
      <c r="H5" s="29">
        <v>426584</v>
      </c>
      <c r="I5" s="28">
        <v>454119.183968</v>
      </c>
      <c r="J5" s="28">
        <v>484776.40088273375</v>
      </c>
      <c r="K5" s="29">
        <v>527092.33312951878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128216.36051000003</v>
      </c>
      <c r="D6" s="33">
        <v>175066.02302000002</v>
      </c>
      <c r="E6" s="33">
        <v>155253</v>
      </c>
      <c r="F6" s="32">
        <v>182909.02999999997</v>
      </c>
      <c r="G6" s="33">
        <v>179619.02999999997</v>
      </c>
      <c r="H6" s="34">
        <v>185467.56999999998</v>
      </c>
      <c r="I6" s="33">
        <v>198982.32217144</v>
      </c>
      <c r="J6" s="33">
        <v>200242.90991118932</v>
      </c>
      <c r="K6" s="34">
        <v>226255.99413648233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210.25942999999995</v>
      </c>
      <c r="D7" s="36">
        <v>39.759030000000003</v>
      </c>
      <c r="E7" s="36">
        <v>702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154298.77893999999</v>
      </c>
      <c r="D8" s="20">
        <f t="shared" ref="D8:K8" si="1">SUM(D9:D15)</f>
        <v>161235.70000000001</v>
      </c>
      <c r="E8" s="20">
        <f t="shared" si="1"/>
        <v>224904</v>
      </c>
      <c r="F8" s="21">
        <f t="shared" si="1"/>
        <v>229152</v>
      </c>
      <c r="G8" s="20">
        <f t="shared" si="1"/>
        <v>263988</v>
      </c>
      <c r="H8" s="22">
        <f t="shared" si="1"/>
        <v>263988</v>
      </c>
      <c r="I8" s="20">
        <f t="shared" si="1"/>
        <v>245093.95</v>
      </c>
      <c r="J8" s="20">
        <f t="shared" si="1"/>
        <v>244712.92366780021</v>
      </c>
      <c r="K8" s="20">
        <f t="shared" si="1"/>
        <v>270038.43462219357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154298.77893999999</v>
      </c>
      <c r="D15" s="36">
        <v>161235.70000000001</v>
      </c>
      <c r="E15" s="36">
        <v>224904</v>
      </c>
      <c r="F15" s="35">
        <v>229152</v>
      </c>
      <c r="G15" s="36">
        <v>263988</v>
      </c>
      <c r="H15" s="37">
        <v>263988</v>
      </c>
      <c r="I15" s="36">
        <v>245093.95</v>
      </c>
      <c r="J15" s="36">
        <v>244712.92366780021</v>
      </c>
      <c r="K15" s="37">
        <v>270038.43462219357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6854.667650000456</v>
      </c>
      <c r="D16" s="20">
        <f t="shared" ref="D16:K16" si="2">SUM(D17:D23)</f>
        <v>7355.0615299999272</v>
      </c>
      <c r="E16" s="20">
        <f t="shared" si="2"/>
        <v>8435</v>
      </c>
      <c r="F16" s="21">
        <f t="shared" si="2"/>
        <v>7231.5099999999993</v>
      </c>
      <c r="G16" s="20">
        <f t="shared" si="2"/>
        <v>9711.51</v>
      </c>
      <c r="H16" s="22">
        <f t="shared" si="2"/>
        <v>8950.58</v>
      </c>
      <c r="I16" s="20">
        <f t="shared" si="2"/>
        <v>12198.498320000002</v>
      </c>
      <c r="J16" s="20">
        <f t="shared" si="2"/>
        <v>7346.4091032599927</v>
      </c>
      <c r="K16" s="20">
        <f t="shared" si="2"/>
        <v>7735.7115857327717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750</v>
      </c>
      <c r="G17" s="28">
        <v>757</v>
      </c>
      <c r="H17" s="29">
        <v>757</v>
      </c>
      <c r="I17" s="28">
        <v>0</v>
      </c>
      <c r="J17" s="28">
        <v>5363</v>
      </c>
      <c r="K17" s="29">
        <v>5647.2389999999996</v>
      </c>
    </row>
    <row r="18" spans="1:11" s="14" customFormat="1" ht="12.75" customHeight="1" x14ac:dyDescent="0.25">
      <c r="A18" s="25"/>
      <c r="B18" s="26" t="s">
        <v>23</v>
      </c>
      <c r="C18" s="32">
        <v>6854.667650000456</v>
      </c>
      <c r="D18" s="33">
        <v>6734.6165299999275</v>
      </c>
      <c r="E18" s="33">
        <v>8042</v>
      </c>
      <c r="F18" s="32">
        <v>5986.3099999999995</v>
      </c>
      <c r="G18" s="33">
        <v>8459.31</v>
      </c>
      <c r="H18" s="34">
        <v>7697.58</v>
      </c>
      <c r="I18" s="33">
        <v>12198.498320000002</v>
      </c>
      <c r="J18" s="33">
        <v>1983.4091032599927</v>
      </c>
      <c r="K18" s="34">
        <v>2088.4725857327726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620.44500000000005</v>
      </c>
      <c r="E21" s="33">
        <v>393</v>
      </c>
      <c r="F21" s="32">
        <v>495.2</v>
      </c>
      <c r="G21" s="33">
        <v>495.2</v>
      </c>
      <c r="H21" s="34">
        <v>496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616623.89072000026</v>
      </c>
      <c r="D26" s="46">
        <f t="shared" ref="D26:K26" si="3">+D4+D8+D16+D24</f>
        <v>690744.22816000006</v>
      </c>
      <c r="E26" s="46">
        <f t="shared" si="3"/>
        <v>774751</v>
      </c>
      <c r="F26" s="47">
        <f t="shared" si="3"/>
        <v>834803.54</v>
      </c>
      <c r="G26" s="46">
        <f t="shared" si="3"/>
        <v>870847.54</v>
      </c>
      <c r="H26" s="48">
        <f t="shared" si="3"/>
        <v>884990.14999999991</v>
      </c>
      <c r="I26" s="46">
        <f t="shared" si="3"/>
        <v>910393.95445943996</v>
      </c>
      <c r="J26" s="46">
        <f t="shared" si="3"/>
        <v>937078.64356498339</v>
      </c>
      <c r="K26" s="46">
        <f t="shared" si="3"/>
        <v>1031122.4734739275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126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125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6" t="s">
        <v>151</v>
      </c>
      <c r="C4" s="33">
        <v>4991.8686799999996</v>
      </c>
      <c r="D4" s="33">
        <v>5825.4033499999996</v>
      </c>
      <c r="E4" s="33">
        <v>7680</v>
      </c>
      <c r="F4" s="27">
        <v>4775.5</v>
      </c>
      <c r="G4" s="28">
        <v>10359.5</v>
      </c>
      <c r="H4" s="29">
        <v>8860</v>
      </c>
      <c r="I4" s="33">
        <v>5057.2</v>
      </c>
      <c r="J4" s="33">
        <v>5271.4157999999998</v>
      </c>
      <c r="K4" s="33">
        <v>5550.8008373999992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152</v>
      </c>
      <c r="C5" s="33">
        <v>20487.990139999994</v>
      </c>
      <c r="D5" s="33">
        <v>27856.291690000002</v>
      </c>
      <c r="E5" s="33">
        <v>10186</v>
      </c>
      <c r="F5" s="32">
        <v>25747</v>
      </c>
      <c r="G5" s="33">
        <v>25169</v>
      </c>
      <c r="H5" s="34">
        <v>27233</v>
      </c>
      <c r="I5" s="33">
        <v>27184.799999999999</v>
      </c>
      <c r="J5" s="33">
        <v>31996.531999999999</v>
      </c>
      <c r="K5" s="33">
        <v>33692.348195999999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153</v>
      </c>
      <c r="C6" s="33">
        <v>28572.028969999999</v>
      </c>
      <c r="D6" s="33">
        <v>26552.170740000001</v>
      </c>
      <c r="E6" s="33">
        <v>31800</v>
      </c>
      <c r="F6" s="32">
        <v>34568.699999999997</v>
      </c>
      <c r="G6" s="33">
        <v>28675.699999999997</v>
      </c>
      <c r="H6" s="34">
        <v>28675.799999999996</v>
      </c>
      <c r="I6" s="33">
        <v>38759.196000000004</v>
      </c>
      <c r="J6" s="33">
        <v>41126.019216000001</v>
      </c>
      <c r="K6" s="33">
        <v>43305.698234447998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154</v>
      </c>
      <c r="C7" s="33">
        <v>104864.17838000001</v>
      </c>
      <c r="D7" s="33">
        <v>84902.228260000004</v>
      </c>
      <c r="E7" s="33">
        <v>83442</v>
      </c>
      <c r="F7" s="32">
        <v>115211.3</v>
      </c>
      <c r="G7" s="33">
        <v>116150.3</v>
      </c>
      <c r="H7" s="34">
        <v>118586</v>
      </c>
      <c r="I7" s="33">
        <v>122074</v>
      </c>
      <c r="J7" s="33">
        <v>130003.686</v>
      </c>
      <c r="K7" s="33">
        <v>138861.88135799998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155</v>
      </c>
      <c r="C8" s="33">
        <v>0</v>
      </c>
      <c r="D8" s="33">
        <v>0</v>
      </c>
      <c r="E8" s="33">
        <v>0</v>
      </c>
      <c r="F8" s="32">
        <v>8300</v>
      </c>
      <c r="G8" s="33">
        <v>6588</v>
      </c>
      <c r="H8" s="34">
        <v>6588</v>
      </c>
      <c r="I8" s="33">
        <v>9130</v>
      </c>
      <c r="J8" s="33">
        <v>10004</v>
      </c>
      <c r="K8" s="33">
        <v>10534.212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158916.06617000001</v>
      </c>
      <c r="D19" s="46">
        <f t="shared" ref="D19:K19" si="1">SUM(D4:D18)</f>
        <v>145136.09404</v>
      </c>
      <c r="E19" s="46">
        <f t="shared" si="1"/>
        <v>133108</v>
      </c>
      <c r="F19" s="47">
        <f t="shared" si="1"/>
        <v>188602.5</v>
      </c>
      <c r="G19" s="46">
        <f t="shared" si="1"/>
        <v>186942.5</v>
      </c>
      <c r="H19" s="48">
        <f t="shared" si="1"/>
        <v>189942.8</v>
      </c>
      <c r="I19" s="46">
        <f t="shared" si="1"/>
        <v>202205.196</v>
      </c>
      <c r="J19" s="46">
        <f t="shared" si="1"/>
        <v>218401.653016</v>
      </c>
      <c r="K19" s="46">
        <f t="shared" si="1"/>
        <v>231944.94062584799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126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125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158255.88527</v>
      </c>
      <c r="D4" s="20">
        <f t="shared" ref="D4:K4" si="0">SUM(D5:D7)</f>
        <v>144184.14756999997</v>
      </c>
      <c r="E4" s="20">
        <f t="shared" si="0"/>
        <v>130697</v>
      </c>
      <c r="F4" s="21">
        <f t="shared" si="0"/>
        <v>187755.99</v>
      </c>
      <c r="G4" s="20">
        <f t="shared" si="0"/>
        <v>184507.99</v>
      </c>
      <c r="H4" s="22">
        <f t="shared" si="0"/>
        <v>187835.51</v>
      </c>
      <c r="I4" s="20">
        <f t="shared" si="0"/>
        <v>198934.95688000001</v>
      </c>
      <c r="J4" s="20">
        <f t="shared" si="0"/>
        <v>215041.26426154</v>
      </c>
      <c r="K4" s="20">
        <f t="shared" si="0"/>
        <v>228818.45126740163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95791.927690000011</v>
      </c>
      <c r="D5" s="28">
        <v>80625.545469999997</v>
      </c>
      <c r="E5" s="28">
        <v>65039</v>
      </c>
      <c r="F5" s="27">
        <v>116724</v>
      </c>
      <c r="G5" s="28">
        <v>112275</v>
      </c>
      <c r="H5" s="29">
        <v>110475</v>
      </c>
      <c r="I5" s="28">
        <v>123681.40000000001</v>
      </c>
      <c r="J5" s="28">
        <v>130464.64326746987</v>
      </c>
      <c r="K5" s="29">
        <v>139347.26936064579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62294.694510000001</v>
      </c>
      <c r="D6" s="33">
        <v>63531.158409999996</v>
      </c>
      <c r="E6" s="33">
        <v>65658</v>
      </c>
      <c r="F6" s="32">
        <v>71031.989999999991</v>
      </c>
      <c r="G6" s="33">
        <v>72232.989999999991</v>
      </c>
      <c r="H6" s="34">
        <v>77360.509999999995</v>
      </c>
      <c r="I6" s="33">
        <v>75253.556879999989</v>
      </c>
      <c r="J6" s="33">
        <v>84576.620994070123</v>
      </c>
      <c r="K6" s="34">
        <v>89471.181906755824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169.26306999999997</v>
      </c>
      <c r="D7" s="36">
        <v>27.443690000000004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299.77894000000015</v>
      </c>
      <c r="D8" s="20">
        <f t="shared" ref="D8:K8" si="1">SUM(D9:D15)</f>
        <v>230</v>
      </c>
      <c r="E8" s="20">
        <f t="shared" si="1"/>
        <v>1433</v>
      </c>
      <c r="F8" s="21">
        <f t="shared" si="1"/>
        <v>350</v>
      </c>
      <c r="G8" s="20">
        <f t="shared" si="1"/>
        <v>682</v>
      </c>
      <c r="H8" s="22">
        <f t="shared" si="1"/>
        <v>682</v>
      </c>
      <c r="I8" s="20">
        <f t="shared" si="1"/>
        <v>2515</v>
      </c>
      <c r="J8" s="20">
        <f t="shared" si="1"/>
        <v>2734</v>
      </c>
      <c r="K8" s="20">
        <f t="shared" si="1"/>
        <v>2467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299.77894000000015</v>
      </c>
      <c r="D15" s="36">
        <v>230</v>
      </c>
      <c r="E15" s="36">
        <v>1433</v>
      </c>
      <c r="F15" s="35">
        <v>350</v>
      </c>
      <c r="G15" s="36">
        <v>682</v>
      </c>
      <c r="H15" s="37">
        <v>682</v>
      </c>
      <c r="I15" s="36">
        <v>2515</v>
      </c>
      <c r="J15" s="36">
        <v>2734</v>
      </c>
      <c r="K15" s="37">
        <v>2467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360.39803000000001</v>
      </c>
      <c r="D16" s="20">
        <f t="shared" ref="D16:K16" si="2">SUM(D17:D23)</f>
        <v>721.94647000000543</v>
      </c>
      <c r="E16" s="20">
        <f t="shared" si="2"/>
        <v>978</v>
      </c>
      <c r="F16" s="21">
        <f t="shared" si="2"/>
        <v>496.50999999999988</v>
      </c>
      <c r="G16" s="20">
        <f t="shared" si="2"/>
        <v>1752.5099999999998</v>
      </c>
      <c r="H16" s="22">
        <f t="shared" si="2"/>
        <v>1425.2</v>
      </c>
      <c r="I16" s="20">
        <f t="shared" si="2"/>
        <v>755.23832000000266</v>
      </c>
      <c r="J16" s="20">
        <f t="shared" si="2"/>
        <v>626.40866325999491</v>
      </c>
      <c r="K16" s="20">
        <f t="shared" si="2"/>
        <v>659.60832241277456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7</v>
      </c>
      <c r="H17" s="29">
        <v>7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360.39803000000001</v>
      </c>
      <c r="D18" s="33">
        <v>721.94647000000543</v>
      </c>
      <c r="E18" s="33">
        <v>978</v>
      </c>
      <c r="F18" s="32">
        <v>496.30999999999989</v>
      </c>
      <c r="G18" s="33">
        <v>1745.3099999999997</v>
      </c>
      <c r="H18" s="34">
        <v>1418</v>
      </c>
      <c r="I18" s="33">
        <v>755.23832000000266</v>
      </c>
      <c r="J18" s="33">
        <v>626.40866325999491</v>
      </c>
      <c r="K18" s="34">
        <v>659.60832241277456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0.2</v>
      </c>
      <c r="G21" s="33">
        <v>0.2</v>
      </c>
      <c r="H21" s="34">
        <v>0.2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158916.06224</v>
      </c>
      <c r="D26" s="46">
        <f t="shared" ref="D26:K26" si="3">+D4+D8+D16+D24</f>
        <v>145136.09403999997</v>
      </c>
      <c r="E26" s="46">
        <f t="shared" si="3"/>
        <v>133108</v>
      </c>
      <c r="F26" s="47">
        <f t="shared" si="3"/>
        <v>188602.5</v>
      </c>
      <c r="G26" s="46">
        <f t="shared" si="3"/>
        <v>186942.5</v>
      </c>
      <c r="H26" s="48">
        <f t="shared" si="3"/>
        <v>189942.71000000002</v>
      </c>
      <c r="I26" s="46">
        <f t="shared" si="3"/>
        <v>202205.19520000002</v>
      </c>
      <c r="J26" s="46">
        <f t="shared" si="3"/>
        <v>218401.67292479999</v>
      </c>
      <c r="K26" s="46">
        <f t="shared" si="3"/>
        <v>231945.05958981439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126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125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6" t="s">
        <v>156</v>
      </c>
      <c r="C4" s="33">
        <v>8431.4295200000015</v>
      </c>
      <c r="D4" s="33">
        <v>3683.0550499999999</v>
      </c>
      <c r="E4" s="33">
        <v>2837</v>
      </c>
      <c r="F4" s="27">
        <v>13545.2</v>
      </c>
      <c r="G4" s="28">
        <v>19636.2</v>
      </c>
      <c r="H4" s="29">
        <v>19636</v>
      </c>
      <c r="I4" s="33">
        <v>9818.21263</v>
      </c>
      <c r="J4" s="33">
        <v>15977.1671361832</v>
      </c>
      <c r="K4" s="33">
        <v>17028.956994400909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157</v>
      </c>
      <c r="C5" s="33">
        <v>6753</v>
      </c>
      <c r="D5" s="33">
        <v>5803</v>
      </c>
      <c r="E5" s="33">
        <v>10915</v>
      </c>
      <c r="F5" s="32">
        <v>10552</v>
      </c>
      <c r="G5" s="33">
        <v>10552</v>
      </c>
      <c r="H5" s="34">
        <v>10552</v>
      </c>
      <c r="I5" s="33">
        <v>8140</v>
      </c>
      <c r="J5" s="33">
        <v>8171</v>
      </c>
      <c r="K5" s="33">
        <v>8574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158</v>
      </c>
      <c r="C6" s="33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25907</v>
      </c>
      <c r="J6" s="33">
        <v>26999</v>
      </c>
      <c r="K6" s="33">
        <v>29000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159</v>
      </c>
      <c r="C7" s="33">
        <v>0</v>
      </c>
      <c r="D7" s="33">
        <v>0</v>
      </c>
      <c r="E7" s="33">
        <v>0</v>
      </c>
      <c r="F7" s="32">
        <v>0</v>
      </c>
      <c r="G7" s="33">
        <v>43630</v>
      </c>
      <c r="H7" s="34">
        <v>43630</v>
      </c>
      <c r="I7" s="33">
        <v>31534</v>
      </c>
      <c r="J7" s="33">
        <v>0</v>
      </c>
      <c r="K7" s="33">
        <v>0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15184.429520000002</v>
      </c>
      <c r="D19" s="46">
        <f t="shared" ref="D19:K19" si="1">SUM(D4:D18)</f>
        <v>9486.055049999999</v>
      </c>
      <c r="E19" s="46">
        <f t="shared" si="1"/>
        <v>13752</v>
      </c>
      <c r="F19" s="47">
        <f t="shared" si="1"/>
        <v>24097.200000000001</v>
      </c>
      <c r="G19" s="46">
        <f t="shared" si="1"/>
        <v>73818.2</v>
      </c>
      <c r="H19" s="48">
        <f t="shared" si="1"/>
        <v>73818</v>
      </c>
      <c r="I19" s="46">
        <f t="shared" si="1"/>
        <v>75399.212629999995</v>
      </c>
      <c r="J19" s="46">
        <f t="shared" si="1"/>
        <v>51147.167136183198</v>
      </c>
      <c r="K19" s="46">
        <f t="shared" si="1"/>
        <v>54602.956994400913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126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125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8431.4295199999997</v>
      </c>
      <c r="D4" s="20">
        <f t="shared" ref="D4:K4" si="0">SUM(D5:D7)</f>
        <v>3683.0914999999995</v>
      </c>
      <c r="E4" s="20">
        <f t="shared" si="0"/>
        <v>2822</v>
      </c>
      <c r="F4" s="21">
        <f t="shared" si="0"/>
        <v>13545.199999999999</v>
      </c>
      <c r="G4" s="20">
        <f t="shared" si="0"/>
        <v>19636.2</v>
      </c>
      <c r="H4" s="22">
        <f t="shared" si="0"/>
        <v>19636</v>
      </c>
      <c r="I4" s="20">
        <f t="shared" si="0"/>
        <v>50241.219459439999</v>
      </c>
      <c r="J4" s="20">
        <f t="shared" si="0"/>
        <v>42976.167136183198</v>
      </c>
      <c r="K4" s="20">
        <f t="shared" si="0"/>
        <v>46028.956994400905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7139.1360299999997</v>
      </c>
      <c r="D5" s="28">
        <v>2948.5424400000002</v>
      </c>
      <c r="E5" s="28">
        <v>1452</v>
      </c>
      <c r="F5" s="27">
        <v>11915</v>
      </c>
      <c r="G5" s="28">
        <v>8956</v>
      </c>
      <c r="H5" s="29">
        <v>6086</v>
      </c>
      <c r="I5" s="28">
        <v>38127.783967999996</v>
      </c>
      <c r="J5" s="28">
        <v>40484.054015263995</v>
      </c>
      <c r="K5" s="29">
        <v>43184.051878072991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1292.29349</v>
      </c>
      <c r="D6" s="33">
        <v>734.54905999999937</v>
      </c>
      <c r="E6" s="33">
        <v>1370</v>
      </c>
      <c r="F6" s="32">
        <v>1630.1999999999987</v>
      </c>
      <c r="G6" s="33">
        <v>10680.2</v>
      </c>
      <c r="H6" s="34">
        <v>13550</v>
      </c>
      <c r="I6" s="33">
        <v>12113.435491440001</v>
      </c>
      <c r="J6" s="33">
        <v>2492.1131209191994</v>
      </c>
      <c r="K6" s="34">
        <v>2844.9051163279173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6753</v>
      </c>
      <c r="D8" s="20">
        <f t="shared" ref="D8:K8" si="1">SUM(D9:D15)</f>
        <v>5803</v>
      </c>
      <c r="E8" s="20">
        <f t="shared" si="1"/>
        <v>10915</v>
      </c>
      <c r="F8" s="21">
        <f t="shared" si="1"/>
        <v>10552</v>
      </c>
      <c r="G8" s="20">
        <f t="shared" si="1"/>
        <v>54182</v>
      </c>
      <c r="H8" s="22">
        <f t="shared" si="1"/>
        <v>54182</v>
      </c>
      <c r="I8" s="20">
        <f t="shared" si="1"/>
        <v>23140</v>
      </c>
      <c r="J8" s="20">
        <f t="shared" si="1"/>
        <v>8171</v>
      </c>
      <c r="K8" s="20">
        <f t="shared" si="1"/>
        <v>8574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6753</v>
      </c>
      <c r="D15" s="36">
        <v>5803</v>
      </c>
      <c r="E15" s="36">
        <v>10915</v>
      </c>
      <c r="F15" s="35">
        <v>10552</v>
      </c>
      <c r="G15" s="36">
        <v>54182</v>
      </c>
      <c r="H15" s="37">
        <v>54182</v>
      </c>
      <c r="I15" s="36">
        <v>23140</v>
      </c>
      <c r="J15" s="36">
        <v>8171</v>
      </c>
      <c r="K15" s="37">
        <v>8574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-3.6449999999604188E-2</v>
      </c>
      <c r="E16" s="20">
        <f t="shared" si="2"/>
        <v>15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2018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-3.6449999999604188E-2</v>
      </c>
      <c r="E18" s="33">
        <v>15</v>
      </c>
      <c r="F18" s="32">
        <v>0</v>
      </c>
      <c r="G18" s="33">
        <v>0</v>
      </c>
      <c r="H18" s="34">
        <v>0</v>
      </c>
      <c r="I18" s="33">
        <v>2018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15184.42952</v>
      </c>
      <c r="D26" s="46">
        <f t="shared" ref="D26:K26" si="3">+D4+D8+D16+D24</f>
        <v>9486.055049999999</v>
      </c>
      <c r="E26" s="46">
        <f t="shared" si="3"/>
        <v>13752</v>
      </c>
      <c r="F26" s="47">
        <f t="shared" si="3"/>
        <v>24097.199999999997</v>
      </c>
      <c r="G26" s="46">
        <f t="shared" si="3"/>
        <v>73818.2</v>
      </c>
      <c r="H26" s="48">
        <f t="shared" si="3"/>
        <v>73818</v>
      </c>
      <c r="I26" s="46">
        <f t="shared" si="3"/>
        <v>75399.219459440006</v>
      </c>
      <c r="J26" s="46">
        <f t="shared" si="3"/>
        <v>51147.167136183198</v>
      </c>
      <c r="K26" s="46">
        <f t="shared" si="3"/>
        <v>54602.956994400905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126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125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6" t="s">
        <v>160</v>
      </c>
      <c r="C4" s="33">
        <v>317693.73570000002</v>
      </c>
      <c r="D4" s="33">
        <v>370879.2267</v>
      </c>
      <c r="E4" s="33">
        <v>474252</v>
      </c>
      <c r="F4" s="27">
        <v>385262</v>
      </c>
      <c r="G4" s="28">
        <v>361825</v>
      </c>
      <c r="H4" s="29">
        <v>372968</v>
      </c>
      <c r="I4" s="33">
        <v>347185.2</v>
      </c>
      <c r="J4" s="33">
        <v>387191.30604</v>
      </c>
      <c r="K4" s="33">
        <v>436845.15020184004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161</v>
      </c>
      <c r="C5" s="33">
        <v>0</v>
      </c>
      <c r="D5" s="33">
        <v>0</v>
      </c>
      <c r="E5" s="33">
        <v>0</v>
      </c>
      <c r="F5" s="32">
        <v>0</v>
      </c>
      <c r="G5" s="33">
        <v>0</v>
      </c>
      <c r="H5" s="34">
        <v>0</v>
      </c>
      <c r="I5" s="33">
        <v>0</v>
      </c>
      <c r="J5" s="33">
        <v>0</v>
      </c>
      <c r="K5" s="33">
        <v>0</v>
      </c>
      <c r="Z5" s="53">
        <f t="shared" si="0"/>
        <v>1</v>
      </c>
      <c r="AA5" s="30">
        <v>5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317693.73570000002</v>
      </c>
      <c r="D19" s="46">
        <f t="shared" ref="D19:K19" si="1">SUM(D4:D18)</f>
        <v>370879.2267</v>
      </c>
      <c r="E19" s="46">
        <f t="shared" si="1"/>
        <v>474252</v>
      </c>
      <c r="F19" s="47">
        <f t="shared" si="1"/>
        <v>385262</v>
      </c>
      <c r="G19" s="46">
        <f t="shared" si="1"/>
        <v>361825</v>
      </c>
      <c r="H19" s="48">
        <f t="shared" si="1"/>
        <v>372968</v>
      </c>
      <c r="I19" s="46">
        <f t="shared" si="1"/>
        <v>347185.2</v>
      </c>
      <c r="J19" s="46">
        <f t="shared" si="1"/>
        <v>387191.30604</v>
      </c>
      <c r="K19" s="46">
        <f t="shared" si="1"/>
        <v>436845.15020184004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126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125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187424.57117999985</v>
      </c>
      <c r="D4" s="20">
        <f t="shared" ref="D4:K4" si="0">SUM(D5:D7)</f>
        <v>210651.72319999998</v>
      </c>
      <c r="E4" s="20">
        <f t="shared" si="0"/>
        <v>276307</v>
      </c>
      <c r="F4" s="21">
        <f t="shared" si="0"/>
        <v>183588.68</v>
      </c>
      <c r="G4" s="20">
        <f t="shared" si="0"/>
        <v>152801.68</v>
      </c>
      <c r="H4" s="22">
        <f t="shared" si="0"/>
        <v>163944</v>
      </c>
      <c r="I4" s="20">
        <f t="shared" si="0"/>
        <v>139638.29999999999</v>
      </c>
      <c r="J4" s="20">
        <f t="shared" si="0"/>
        <v>165520.31928000003</v>
      </c>
      <c r="K4" s="20">
        <f t="shared" si="0"/>
        <v>190627.89620184002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142148.51844999986</v>
      </c>
      <c r="D5" s="28">
        <v>167923.72545999999</v>
      </c>
      <c r="E5" s="28">
        <v>232525</v>
      </c>
      <c r="F5" s="27">
        <v>137046</v>
      </c>
      <c r="G5" s="28">
        <v>114649</v>
      </c>
      <c r="H5" s="29">
        <v>125792</v>
      </c>
      <c r="I5" s="28">
        <v>100221</v>
      </c>
      <c r="J5" s="28">
        <v>109784.6</v>
      </c>
      <c r="K5" s="29">
        <v>126234.1838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45238.056370000006</v>
      </c>
      <c r="D6" s="33">
        <v>42715.682400000005</v>
      </c>
      <c r="E6" s="33">
        <v>43085</v>
      </c>
      <c r="F6" s="32">
        <v>46542.679999999993</v>
      </c>
      <c r="G6" s="33">
        <v>38152.679999999993</v>
      </c>
      <c r="H6" s="34">
        <v>38152</v>
      </c>
      <c r="I6" s="33">
        <v>39417.299999999996</v>
      </c>
      <c r="J6" s="33">
        <v>55735.719280000012</v>
      </c>
      <c r="K6" s="34">
        <v>64393.712401840006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37.996359999999996</v>
      </c>
      <c r="D7" s="36">
        <v>12.315340000000001</v>
      </c>
      <c r="E7" s="36">
        <v>697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125162.79999999999</v>
      </c>
      <c r="D8" s="20">
        <f t="shared" ref="D8:K8" si="1">SUM(D9:D15)</f>
        <v>155202.70000000001</v>
      </c>
      <c r="E8" s="20">
        <f t="shared" si="1"/>
        <v>192284</v>
      </c>
      <c r="F8" s="21">
        <f t="shared" si="1"/>
        <v>196639</v>
      </c>
      <c r="G8" s="20">
        <f t="shared" si="1"/>
        <v>202015</v>
      </c>
      <c r="H8" s="22">
        <f t="shared" si="1"/>
        <v>202015</v>
      </c>
      <c r="I8" s="20">
        <f t="shared" si="1"/>
        <v>204439</v>
      </c>
      <c r="J8" s="20">
        <f t="shared" si="1"/>
        <v>216308</v>
      </c>
      <c r="K8" s="20">
        <f t="shared" si="1"/>
        <v>240570.01499999998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125162.79999999999</v>
      </c>
      <c r="D15" s="36">
        <v>155202.70000000001</v>
      </c>
      <c r="E15" s="36">
        <v>192284</v>
      </c>
      <c r="F15" s="35">
        <v>196639</v>
      </c>
      <c r="G15" s="36">
        <v>202015</v>
      </c>
      <c r="H15" s="37">
        <v>202015</v>
      </c>
      <c r="I15" s="36">
        <v>204439</v>
      </c>
      <c r="J15" s="36">
        <v>216308</v>
      </c>
      <c r="K15" s="37">
        <v>240570.01499999998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5106.364520000483</v>
      </c>
      <c r="D16" s="20">
        <f t="shared" ref="D16:K16" si="2">SUM(D17:D23)</f>
        <v>5024.8034999999791</v>
      </c>
      <c r="E16" s="20">
        <f t="shared" si="2"/>
        <v>5661</v>
      </c>
      <c r="F16" s="21">
        <f t="shared" si="2"/>
        <v>5034.32</v>
      </c>
      <c r="G16" s="20">
        <f t="shared" si="2"/>
        <v>7008.32</v>
      </c>
      <c r="H16" s="22">
        <f t="shared" si="2"/>
        <v>7009</v>
      </c>
      <c r="I16" s="20">
        <f t="shared" si="2"/>
        <v>3108</v>
      </c>
      <c r="J16" s="20">
        <f t="shared" si="2"/>
        <v>5363</v>
      </c>
      <c r="K16" s="20">
        <f t="shared" si="2"/>
        <v>5647.2389999999996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5363</v>
      </c>
      <c r="K17" s="29">
        <v>5647.2389999999996</v>
      </c>
    </row>
    <row r="18" spans="1:11" s="14" customFormat="1" ht="12.75" customHeight="1" x14ac:dyDescent="0.25">
      <c r="A18" s="25"/>
      <c r="B18" s="26" t="s">
        <v>23</v>
      </c>
      <c r="C18" s="32">
        <v>5106.364520000483</v>
      </c>
      <c r="D18" s="33">
        <v>5024.8034999999791</v>
      </c>
      <c r="E18" s="33">
        <v>5268</v>
      </c>
      <c r="F18" s="32">
        <v>4539.32</v>
      </c>
      <c r="G18" s="33">
        <v>6513.32</v>
      </c>
      <c r="H18" s="34">
        <v>6513</v>
      </c>
      <c r="I18" s="33">
        <v>3108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393</v>
      </c>
      <c r="F21" s="32">
        <v>495</v>
      </c>
      <c r="G21" s="33">
        <v>495</v>
      </c>
      <c r="H21" s="34">
        <v>496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317693.73570000031</v>
      </c>
      <c r="D26" s="46">
        <f t="shared" ref="D26:K26" si="3">+D4+D8+D16+D24</f>
        <v>370879.22669999994</v>
      </c>
      <c r="E26" s="46">
        <f t="shared" si="3"/>
        <v>474252</v>
      </c>
      <c r="F26" s="47">
        <f t="shared" si="3"/>
        <v>385262</v>
      </c>
      <c r="G26" s="46">
        <f t="shared" si="3"/>
        <v>361825</v>
      </c>
      <c r="H26" s="48">
        <f t="shared" si="3"/>
        <v>372968</v>
      </c>
      <c r="I26" s="46">
        <f t="shared" si="3"/>
        <v>347185.3</v>
      </c>
      <c r="J26" s="46">
        <f t="shared" si="3"/>
        <v>387191.31928000005</v>
      </c>
      <c r="K26" s="46">
        <f t="shared" si="3"/>
        <v>436845.15020184004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</vt:i4>
      </vt:variant>
    </vt:vector>
  </HeadingPairs>
  <TitlesOfParts>
    <vt:vector size="30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C.3.7</vt:lpstr>
      <vt:lpstr>C.4.7</vt:lpstr>
      <vt:lpstr>C.3.8</vt:lpstr>
      <vt:lpstr>C.4.8</vt:lpstr>
      <vt:lpstr>B.1</vt:lpstr>
      <vt:lpstr>B.2</vt:lpstr>
      <vt:lpstr>B.2.1</vt:lpstr>
      <vt:lpstr>B.2.2</vt:lpstr>
      <vt:lpstr>B.2.3</vt:lpstr>
      <vt:lpstr>B.2.4</vt:lpstr>
      <vt:lpstr>B.2.5</vt:lpstr>
      <vt:lpstr>B.2.6</vt:lpstr>
      <vt:lpstr>B.2.7</vt:lpstr>
      <vt:lpstr>B.2.8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2014-05-29T12:26:19Z</dcterms:created>
  <dcterms:modified xsi:type="dcterms:W3CDTF">2014-05-30T14:24:31Z</dcterms:modified>
</cp:coreProperties>
</file>